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_07_11_1 - Dochlazov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'2021_07_11_1 - Dochlazová...'!$C$127:$K$183</definedName>
    <definedName name="_xlnm.Print_Area" localSheetId="1">'2021_07_11_1 - Dochlazová...'!$C$4:$J$76,'2021_07_11_1 - Dochlazová...'!$C$82:$J$111,'2021_07_11_1 - Dochlazová...'!$C$117:$K$183</definedName>
    <definedName name="_xlnm.Print_Titles" localSheetId="1">'2021_07_11_1 - Dochlazová...'!$127:$127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178"/>
  <c r="BK176"/>
  <c r="BK171"/>
  <c r="BK169"/>
  <c r="BK162"/>
  <c r="BK159"/>
  <c r="J157"/>
  <c r="J154"/>
  <c r="BK153"/>
  <c r="J145"/>
  <c r="BK143"/>
  <c r="BK135"/>
  <c r="BK134"/>
  <c r="J181"/>
  <c r="J180"/>
  <c r="BK178"/>
  <c r="J174"/>
  <c r="BK166"/>
  <c r="J165"/>
  <c r="J162"/>
  <c r="J150"/>
  <c r="J148"/>
  <c r="BK145"/>
  <c r="J144"/>
  <c r="J142"/>
  <c r="BK140"/>
  <c r="J139"/>
  <c r="J138"/>
  <c r="J135"/>
  <c r="J134"/>
  <c r="BK133"/>
  <c r="J132"/>
  <c r="BK131"/>
  <c r="J183"/>
  <c r="BK181"/>
  <c r="BK165"/>
  <c r="J164"/>
  <c r="BK154"/>
  <c r="BK150"/>
  <c r="BK149"/>
  <c r="BK148"/>
  <c r="BK147"/>
  <c r="BK144"/>
  <c r="J143"/>
  <c r="J140"/>
  <c r="J136"/>
  <c r="BK132"/>
  <c i="1" r="AS94"/>
  <c i="2" r="BK183"/>
  <c r="BK180"/>
  <c r="J176"/>
  <c r="BK174"/>
  <c r="J169"/>
  <c r="J166"/>
  <c r="BK164"/>
  <c r="J160"/>
  <c r="J159"/>
  <c r="J158"/>
  <c r="BK151"/>
  <c r="J147"/>
  <c r="BK139"/>
  <c r="J137"/>
  <c r="J133"/>
  <c r="J131"/>
  <c r="J171"/>
  <c r="BK160"/>
  <c r="BK158"/>
  <c r="BK157"/>
  <c r="J153"/>
  <c r="J151"/>
  <c r="J149"/>
  <c r="BK142"/>
  <c r="BK138"/>
  <c r="BK137"/>
  <c r="BK136"/>
  <c l="1" r="R130"/>
  <c r="T152"/>
  <c r="T156"/>
  <c r="T155"/>
  <c r="BK163"/>
  <c r="J163"/>
  <c r="J101"/>
  <c r="BK179"/>
  <c r="J179"/>
  <c r="J109"/>
  <c r="BK130"/>
  <c r="J130"/>
  <c r="J96"/>
  <c r="BK152"/>
  <c r="J152"/>
  <c r="J97"/>
  <c r="BK156"/>
  <c r="J156"/>
  <c r="J99"/>
  <c r="R163"/>
  <c r="P130"/>
  <c r="P129"/>
  <c r="R152"/>
  <c r="P156"/>
  <c r="P155"/>
  <c r="T163"/>
  <c r="T179"/>
  <c r="T172"/>
  <c r="P152"/>
  <c r="R156"/>
  <c r="R155"/>
  <c r="P163"/>
  <c r="P179"/>
  <c r="P172"/>
  <c r="T130"/>
  <c r="T129"/>
  <c r="R179"/>
  <c r="R172"/>
  <c r="BE132"/>
  <c r="BE133"/>
  <c r="BE140"/>
  <c r="BE150"/>
  <c r="BE154"/>
  <c r="BE159"/>
  <c r="BE164"/>
  <c r="BE169"/>
  <c r="BK168"/>
  <c r="J168"/>
  <c r="J103"/>
  <c r="BK182"/>
  <c r="J182"/>
  <c r="J110"/>
  <c r="J122"/>
  <c r="F125"/>
  <c r="BE131"/>
  <c r="BE134"/>
  <c r="BE138"/>
  <c r="BE145"/>
  <c r="BE153"/>
  <c r="BE157"/>
  <c r="BE165"/>
  <c r="BE166"/>
  <c r="BE171"/>
  <c r="BK170"/>
  <c r="J170"/>
  <c r="J104"/>
  <c r="BK173"/>
  <c r="J173"/>
  <c r="J106"/>
  <c r="BK175"/>
  <c r="J175"/>
  <c r="J107"/>
  <c r="BK177"/>
  <c r="J177"/>
  <c r="J108"/>
  <c r="BE135"/>
  <c r="BE137"/>
  <c r="BE142"/>
  <c r="BE158"/>
  <c r="BE162"/>
  <c r="BE174"/>
  <c r="BE178"/>
  <c r="BE143"/>
  <c r="BE147"/>
  <c r="BE148"/>
  <c r="BE149"/>
  <c r="BE151"/>
  <c r="BE160"/>
  <c r="BE176"/>
  <c r="BE180"/>
  <c r="BE183"/>
  <c r="BE136"/>
  <c r="BE139"/>
  <c r="BE144"/>
  <c r="BE181"/>
  <c r="BK161"/>
  <c r="J161"/>
  <c r="J100"/>
  <c r="F34"/>
  <c i="1" r="BC95"/>
  <c r="BC94"/>
  <c r="AY94"/>
  <c i="2" r="J32"/>
  <c i="1" r="AW95"/>
  <c i="2" r="F33"/>
  <c i="1" r="BB95"/>
  <c r="BB94"/>
  <c r="AX94"/>
  <c i="2" r="F32"/>
  <c i="1" r="BA95"/>
  <c r="BA94"/>
  <c r="W30"/>
  <c i="2" r="F35"/>
  <c i="1" r="BD95"/>
  <c r="BD94"/>
  <c r="W33"/>
  <c i="2" l="1" r="P128"/>
  <c i="1" r="AU95"/>
  <c i="2" r="R129"/>
  <c r="R128"/>
  <c r="T128"/>
  <c r="BK167"/>
  <c r="J167"/>
  <c r="J102"/>
  <c r="BK172"/>
  <c r="J172"/>
  <c r="J105"/>
  <c r="BK129"/>
  <c r="J129"/>
  <c r="J95"/>
  <c r="BK155"/>
  <c r="J155"/>
  <c r="J98"/>
  <c i="1" r="AU94"/>
  <c r="AW94"/>
  <c r="AK30"/>
  <c r="W32"/>
  <c r="W31"/>
  <c i="2" r="F31"/>
  <c i="1" r="AZ95"/>
  <c r="AZ94"/>
  <c r="W29"/>
  <c i="2" r="J31"/>
  <c i="1" r="AV95"/>
  <c r="AT95"/>
  <c i="2" l="1" r="BK128"/>
  <c r="J128"/>
  <c i="1" r="AV94"/>
  <c r="AK29"/>
  <c i="2" r="J28"/>
  <c i="1" r="AG95"/>
  <c r="AN95"/>
  <c i="2" l="1" r="J94"/>
  <c r="J37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<sst xmlns="http://schemas.openxmlformats.org/spreadsheetml/2006/main">
  <si>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</si>
  <si>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</si>
  <si>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</si>
  <si>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</si>
  <si>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</si>
  <si>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{c7061a91-e0b1-412a-a128-d2d85ee3d1b5}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</si>
  <si>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</si>
  <si>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</si>
  <si>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</si>
  <si>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</si>
  <si>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</si>
  <si>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</si>
  <si>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</si>
  <si>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</si>
  <si>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2021_07_11_1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</si>
  <si>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</si>
  <si>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</si>
  <si>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Dochlazování místností v 2.NP a 3.NP v budově M1 - Neurologická klinika</t>
  </si>
  <si>
    <t>KSO:</t>
  </si>
  <si>
    <t>CC-CZ:</t>
  </si>
  <si>
    <t>Místo:</t>
  </si>
  <si>
    <t>Olomouc</t>
  </si>
  <si>
    <t>Datum:</t>
  </si>
  <si>
    <t>11. 7. 2021</t>
  </si>
  <si>
    <t>Zadavatel:</t>
  </si>
  <si>
    <t>IČ:</t>
  </si>
  <si>
    <t>FN Olomouc, I.P.Pavlova 185/6, Olomouc</t>
  </si>
  <si>
    <t>DIČ:</t>
  </si>
  <si>
    <t>Uchazeč:</t>
  </si>
  <si>
    <t>Vyplň údaj</t>
  </si>
  <si>
    <t>Projektant:</t>
  </si>
  <si>
    <t>Milan Vician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</si>
  <si>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</si>
  <si>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</si>
  <si>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</si>
  <si>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</si>
  <si>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</si>
  <si>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</si>
  <si>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</si>
  <si>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</si>
  <si>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</si>
  <si>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</si>
  <si>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</si>
  <si>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</si>
  <si>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</si>
  <si>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</si>
  <si>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</si>
  <si>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</si>
  <si>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</si>
  <si>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</si>
  <si>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</si>
  <si>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</si>
  <si>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</si>
  <si>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</si>
  <si>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</si>
  <si>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</si>
  <si>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</si>
  <si>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</si>
  <si>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</si>
  <si>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</si>
  <si>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</si>
  <si>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</si>
  <si>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</si>
  <si>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</si>
  <si>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</si>
  <si>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</si>
  <si>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</si>
  <si>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</si>
  <si>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</si>
  <si>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</si>
  <si>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</si>
  <si>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</si>
  <si>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</si>
  <si>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</si>
  <si>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</si>
  <si>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</si>
  <si>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</si>
  <si>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</si>
  <si>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</si>
  <si>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</si>
  <si>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</si>
  <si>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</si>
  <si>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</si>
  <si>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</si>
  <si>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</si>
  <si>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</si>
  <si>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</si>
  <si>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</si>
  <si>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</si>
  <si>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</si>
  <si>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</si>
  <si>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749 -  Elektromontáže</t>
  </si>
  <si>
    <t>M - Práce a dodávky M</t>
  </si>
  <si>
    <t xml:space="preserve">    46-M - Zemní práce při extr.mont.pracích</t>
  </si>
  <si>
    <t>HZS - Hodinové zúčtovací sazby</t>
  </si>
  <si>
    <t>OST - Ostatní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</si>
  <si>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</si>
  <si>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</si>
  <si>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</si>
  <si>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</si>
  <si>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</si>
  <si>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</si>
  <si>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</si>
  <si>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</si>
  <si>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</si>
  <si>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</si>
  <si>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</si>
  <si>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</si>
  <si>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</si>
  <si>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</si>
  <si>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</si>
  <si>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</si>
  <si>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</si>
  <si>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</si>
  <si>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</si>
  <si>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</si>
  <si>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</si>
  <si>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</si>
  <si>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</si>
  <si>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</si>
  <si>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</si>
  <si>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</si>
  <si>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</si>
  <si>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</si>
  <si>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741110143</t>
  </si>
  <si>
    <t>Montáž trubek pancéřových elektroinstalačních s nasunutím nebo našroubováním do krabic kovových tuhých závitových, uložených pevně, Ø přes 29 do 42 mm</t>
  </si>
  <si>
    <t>m</t>
  </si>
  <si>
    <t>CS ÚRS 2021 01</t>
  </si>
  <si>
    <t>16</t>
  </si>
  <si>
    <t>-749714349</t>
  </si>
  <si>
    <t>M</t>
  </si>
  <si>
    <t>R_341_105</t>
  </si>
  <si>
    <t>TR. OCEL. NEZÁVIT. - F -6240 ZN</t>
  </si>
  <si>
    <t>32</t>
  </si>
  <si>
    <t>-1268900926</t>
  </si>
  <si>
    <t>3</t>
  </si>
  <si>
    <t>741110511</t>
  </si>
  <si>
    <t>Montáž lišt a kanálků elektroinstalačních se spojkami, ohyby a rohy a s nasunutím do krabic vkládacích s víčkem, šířky do 60 mm</t>
  </si>
  <si>
    <t>807371588</t>
  </si>
  <si>
    <t>4</t>
  </si>
  <si>
    <t>741110552</t>
  </si>
  <si>
    <t>Montáž lišt a kanálků elektroinstalačních se spojkami, ohyby a rohy a s nasunutím do krabic doplňkové prvky protipožární utěsnění, šířky do 60 mm</t>
  </si>
  <si>
    <t>863029859</t>
  </si>
  <si>
    <t>5</t>
  </si>
  <si>
    <t>R_741_11-2</t>
  </si>
  <si>
    <t>Lišta hranatá 40x20 bílá (LHD 40X20_HD)</t>
  </si>
  <si>
    <t>498231169</t>
  </si>
  <si>
    <t>6</t>
  </si>
  <si>
    <t>R_341_12</t>
  </si>
  <si>
    <t>Protipožární ucpávka , komplet vč.mtž.</t>
  </si>
  <si>
    <t>m2</t>
  </si>
  <si>
    <t>1213382876</t>
  </si>
  <si>
    <t>7</t>
  </si>
  <si>
    <t>741122016</t>
  </si>
  <si>
    <t>Montáž kabelů měděných bez ukončení uložených pod omítku plných kulatých (např. CYKY), počtu a průřezu žil 3x2,5 až 6 mm2</t>
  </si>
  <si>
    <t>-100298032</t>
  </si>
  <si>
    <t>8</t>
  </si>
  <si>
    <t>R_341_101_01</t>
  </si>
  <si>
    <t xml:space="preserve">silový kabel s klas. B2cas1d0, barvy žíl:  J, průřez 3x1,5mm2</t>
  </si>
  <si>
    <t>1399758296</t>
  </si>
  <si>
    <t>9</t>
  </si>
  <si>
    <t>741122032</t>
  </si>
  <si>
    <t>Montáž kabelů měděných bez ukončení uložených pod omítku plných kulatých (např. CYKY), počtu a průřezu žil 5x4 až 6 mm2</t>
  </si>
  <si>
    <t>128003647</t>
  </si>
  <si>
    <t>10</t>
  </si>
  <si>
    <t>34111098</t>
  </si>
  <si>
    <t>kabel instalační jádro Cu plné izolace PVC plášť PVC 450/750V (CYKY) 5x4mm2</t>
  </si>
  <si>
    <t>-1867358560</t>
  </si>
  <si>
    <t>P</t>
  </si>
  <si>
    <t>Poznámka k položce:_x000d_
CYKY</t>
  </si>
  <si>
    <t>11</t>
  </si>
  <si>
    <t>741132103</t>
  </si>
  <si>
    <t>Ukončení kabelů smršťovací záklopkou nebo páskou se zapojením bez letování, počtu a průřezu žil 3x1,5 až 4 mm2</t>
  </si>
  <si>
    <t>kus</t>
  </si>
  <si>
    <t>-777853159</t>
  </si>
  <si>
    <t>12</t>
  </si>
  <si>
    <t>741132145</t>
  </si>
  <si>
    <t>Ukončení kabelů smršťovací záklopkou nebo páskou se zapojením bez letování, počtu a průřezu žil 5x1,5 až 4 mm2</t>
  </si>
  <si>
    <t>-1314675137</t>
  </si>
  <si>
    <t>13</t>
  </si>
  <si>
    <t>741320101</t>
  </si>
  <si>
    <t>Montáž jističů se zapojením vodičů jednopólových nn do 25 A bez krytu</t>
  </si>
  <si>
    <t>-295448037</t>
  </si>
  <si>
    <t>14</t>
  </si>
  <si>
    <t>358221570_2</t>
  </si>
  <si>
    <t>jistič 1pólový-charakteristika C 10A</t>
  </si>
  <si>
    <t>512</t>
  </si>
  <si>
    <t>-181046107</t>
  </si>
  <si>
    <t>Poznámka k položce:_x000d_
EAN: 8590125338925</t>
  </si>
  <si>
    <t>741320161</t>
  </si>
  <si>
    <t>Montáž jističů se zapojením vodičů třípólových nn do 25 A bez krytu</t>
  </si>
  <si>
    <t>-1843862465</t>
  </si>
  <si>
    <t>R_358_210</t>
  </si>
  <si>
    <t>jistič 3pólový - char C 16C/3</t>
  </si>
  <si>
    <t>-1261160495</t>
  </si>
  <si>
    <t>17</t>
  </si>
  <si>
    <t>R.503</t>
  </si>
  <si>
    <t>kabelovy stitek</t>
  </si>
  <si>
    <t>820313471</t>
  </si>
  <si>
    <t>18</t>
  </si>
  <si>
    <t>741410071</t>
  </si>
  <si>
    <t>Montáž uzemňovacího vedení s upevněním, propojením a připojením pomocí svorek doplňků ostatních konstrukcí vodičem průřezu do 16 mm2, uloženým volně nebo pod omítkou</t>
  </si>
  <si>
    <t>-1530765426</t>
  </si>
  <si>
    <t>19</t>
  </si>
  <si>
    <t>R_341_14</t>
  </si>
  <si>
    <t xml:space="preserve">silový vodic s Cu jádrem  s klas. B2cas1d0 - barva GNYE, průřez 4mm</t>
  </si>
  <si>
    <t>-908736203</t>
  </si>
  <si>
    <t>749</t>
  </si>
  <si>
    <t xml:space="preserve"> Elektromontáže</t>
  </si>
  <si>
    <t>20</t>
  </si>
  <si>
    <t>RK-010</t>
  </si>
  <si>
    <t>Podružný materiál</t>
  </si>
  <si>
    <t>249394738</t>
  </si>
  <si>
    <t>RK-011</t>
  </si>
  <si>
    <t>Prořez</t>
  </si>
  <si>
    <t>117872488</t>
  </si>
  <si>
    <t>Práce a dodávky M</t>
  </si>
  <si>
    <t>46-M</t>
  </si>
  <si>
    <t>Zemní práce při extr.mont.pracích</t>
  </si>
  <si>
    <t>22</t>
  </si>
  <si>
    <t>460600041</t>
  </si>
  <si>
    <t>Přemístění (odvoz) horniny, suti a vybouraných hmot svislá doprava suti a vybouraných hmot za první podlaží</t>
  </si>
  <si>
    <t>t</t>
  </si>
  <si>
    <t>64</t>
  </si>
  <si>
    <t>-424486547</t>
  </si>
  <si>
    <t>23</t>
  </si>
  <si>
    <t>460600061</t>
  </si>
  <si>
    <t>Přemístění (odvoz) horniny, suti a vybouraných hmot odvoz suti a vybouraných hmot do 1 km</t>
  </si>
  <si>
    <t>-110853677</t>
  </si>
  <si>
    <t>24</t>
  </si>
  <si>
    <t>460941211</t>
  </si>
  <si>
    <t>Vyplnění rýh vyplnění a omítnutí rýh ve stěnách hloubky do 3 cm a šířky do 3 cm</t>
  </si>
  <si>
    <t>821266108</t>
  </si>
  <si>
    <t>25</t>
  </si>
  <si>
    <t>468101411</t>
  </si>
  <si>
    <t>Vysekání rýh pro montáž trubek a kabelů v cihelných zdech hloubky do 3 cm a šířky do 3 cm</t>
  </si>
  <si>
    <t>1391916676</t>
  </si>
  <si>
    <t>HZS</t>
  </si>
  <si>
    <t>Hodinové zúčtovací sazby</t>
  </si>
  <si>
    <t>26</t>
  </si>
  <si>
    <t>RK-013</t>
  </si>
  <si>
    <t>Práce související s napojení z rozvodny (RH-73)</t>
  </si>
  <si>
    <t>hod</t>
  </si>
  <si>
    <t>448337177</t>
  </si>
  <si>
    <t>OST</t>
  </si>
  <si>
    <t>Ostatní</t>
  </si>
  <si>
    <t>27</t>
  </si>
  <si>
    <t>R_301</t>
  </si>
  <si>
    <t>příprava pracoviště a materiálu( zakrytí ploch, oblepení…)</t>
  </si>
  <si>
    <t>1322874363</t>
  </si>
  <si>
    <t>28</t>
  </si>
  <si>
    <t>R_305</t>
  </si>
  <si>
    <t>hrubý úklid</t>
  </si>
  <si>
    <t>1118705658</t>
  </si>
  <si>
    <t>29</t>
  </si>
  <si>
    <t>R_902_2</t>
  </si>
  <si>
    <t>Úpravy ve stávajících rozváděčích - doplňování jističů</t>
  </si>
  <si>
    <t>sada</t>
  </si>
  <si>
    <t>938091530</t>
  </si>
  <si>
    <t>N</t>
  </si>
  <si>
    <t>Náklady</t>
  </si>
  <si>
    <t>30</t>
  </si>
  <si>
    <t>N-003</t>
  </si>
  <si>
    <t>Podíl přidružených výkonů PPV</t>
  </si>
  <si>
    <t>Kč</t>
  </si>
  <si>
    <t>1729073239</t>
  </si>
  <si>
    <t>R</t>
  </si>
  <si>
    <t>Revize</t>
  </si>
  <si>
    <t>31</t>
  </si>
  <si>
    <t>RK-012</t>
  </si>
  <si>
    <t>357905726</t>
  </si>
  <si>
    <t>VRN</t>
  </si>
  <si>
    <t>Vedlejší rozpočtové náklady</t>
  </si>
  <si>
    <t>VRN1</t>
  </si>
  <si>
    <t>Průzkumné, geodetické a projektové práce</t>
  </si>
  <si>
    <t>013254000</t>
  </si>
  <si>
    <t>Průzkumné, geodetické a projektové práce projektové práce dokumentace stavby (výkresová a textová) skutečného provedení stavby</t>
  </si>
  <si>
    <t>CS ÚRS 2017 01</t>
  </si>
  <si>
    <t>1024</t>
  </si>
  <si>
    <t>1545583959</t>
  </si>
  <si>
    <t>VRN3</t>
  </si>
  <si>
    <t>Zařízení staveniště</t>
  </si>
  <si>
    <t>33</t>
  </si>
  <si>
    <t>030001000</t>
  </si>
  <si>
    <t>Základní rozdělení průvodních činností a nákladů zařízení staveniště</t>
  </si>
  <si>
    <t>CS ÚRS 2014 02</t>
  </si>
  <si>
    <t>1758587749</t>
  </si>
  <si>
    <t>VRN4</t>
  </si>
  <si>
    <t>Inženýrská činnost</t>
  </si>
  <si>
    <t>34</t>
  </si>
  <si>
    <t>041103000</t>
  </si>
  <si>
    <t>Inženýrská činnost dozory autorský dozor projektanta</t>
  </si>
  <si>
    <t>68550443</t>
  </si>
  <si>
    <t>VRN5</t>
  </si>
  <si>
    <t>Finanční náklady</t>
  </si>
  <si>
    <t>35</t>
  </si>
  <si>
    <t>052103000</t>
  </si>
  <si>
    <t>Finanční náklady finanční rezerva rezerva investora</t>
  </si>
  <si>
    <t>-120519562</t>
  </si>
  <si>
    <t>36</t>
  </si>
  <si>
    <t>052203000</t>
  </si>
  <si>
    <t>Rezerva dodavatele</t>
  </si>
  <si>
    <t>…</t>
  </si>
  <si>
    <t>222759285</t>
  </si>
  <si>
    <t>VRN9</t>
  </si>
  <si>
    <t>Ostatní náklady</t>
  </si>
  <si>
    <t>37</t>
  </si>
  <si>
    <t>092103001</t>
  </si>
  <si>
    <t>Ostatní náklady související s provozem náklady na zkušební provoz</t>
  </si>
  <si>
    <t>410239871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</si>
</sst>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2021_07_11_1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Dochlazování místností v 2.NP a 3.NP v budově M1 - Neurologická klinika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Olomouc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11. 7. 2021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FN Olomouc, I.P.Pavlova 185/6,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Milan Vician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Milan Vician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'2021_07_11_1 - Dochlazová...'!J28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'2021_07_11_1 - Dochlazová...'!P128</f>
        <v>0</v>
      </c>
      <c r="AV95" s="124">
        <f>'2021_07_11_1 - Dochlazová...'!J31</f>
        <v>0</v>
      </c>
      <c r="AW95" s="124">
        <f>'2021_07_11_1 - Dochlazová...'!J32</f>
        <v>0</v>
      </c>
      <c r="AX95" s="124">
        <f>'2021_07_11_1 - Dochlazová...'!J33</f>
        <v>0</v>
      </c>
      <c r="AY95" s="124">
        <f>'2021_07_11_1 - Dochlazová...'!J34</f>
        <v>0</v>
      </c>
      <c r="AZ95" s="124">
        <f>'2021_07_11_1 - Dochlazová...'!F31</f>
        <v>0</v>
      </c>
      <c r="BA95" s="124">
        <f>'2021_07_11_1 - Dochlazová...'!F32</f>
        <v>0</v>
      </c>
      <c r="BB95" s="124">
        <f>'2021_07_11_1 - Dochlazová...'!F33</f>
        <v>0</v>
      </c>
      <c r="BC95" s="124">
        <f>'2021_07_11_1 - Dochlazová...'!F34</f>
        <v>0</v>
      </c>
      <c r="BD95" s="126">
        <f>'2021_07_11_1 - Dochlazová...'!F35</f>
        <v>0</v>
      </c>
      <c r="BE95" s="7"/>
      <c r="BT95" s="127" t="s">
        <v>80</v>
      </c>
      <c r="BU95" s="127" t="s">
        <v>81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OXKfKI147syo+KW1viXdEhJCG0NcjGaKppIYJi7JDuRzPm9MYex4d5kNq3Y8i+4jMngIajrL9n0Wwx9ADutJ+Q==" hashValue="1IjfxkfgInChpWohkwgjqTPXAmmF+AkRe2XUl2UfcdmH7WZOiFk648LA/W5pZhAu4DOsswkJprQR+cM829STx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_07_11_1 - Dochlazov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82</v>
      </c>
    </row>
    <row r="4" s="1" customFormat="1" ht="24.96" customHeight="1">
      <c r="B4" s="17"/>
      <c r="D4" s="130" t="s">
        <v>83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11. 7. 2021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31</v>
      </c>
      <c r="F19" s="35"/>
      <c r="G19" s="35"/>
      <c r="H19" s="35"/>
      <c r="I19" s="132" t="s">
        <v>27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31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34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35</v>
      </c>
      <c r="E28" s="35"/>
      <c r="F28" s="35"/>
      <c r="G28" s="35"/>
      <c r="H28" s="35"/>
      <c r="I28" s="35"/>
      <c r="J28" s="142">
        <f>ROUND(J128,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37</v>
      </c>
      <c r="G30" s="35"/>
      <c r="H30" s="35"/>
      <c r="I30" s="143" t="s">
        <v>36</v>
      </c>
      <c r="J30" s="143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39</v>
      </c>
      <c r="E31" s="132" t="s">
        <v>40</v>
      </c>
      <c r="F31" s="145">
        <f>ROUND((SUM(BE128:BE183)),  2)</f>
        <v>0</v>
      </c>
      <c r="G31" s="35"/>
      <c r="H31" s="35"/>
      <c r="I31" s="146">
        <v>0.20999999999999999</v>
      </c>
      <c r="J31" s="145">
        <f>ROUND(((SUM(BE128:BE183))*I31),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41</v>
      </c>
      <c r="F32" s="145">
        <f>ROUND((SUM(BF128:BF183)),  2)</f>
        <v>0</v>
      </c>
      <c r="G32" s="35"/>
      <c r="H32" s="35"/>
      <c r="I32" s="146">
        <v>0.14999999999999999</v>
      </c>
      <c r="J32" s="145">
        <f>ROUND(((SUM(BF128:BF183))*I32),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42</v>
      </c>
      <c r="F33" s="145">
        <f>ROUND((SUM(BG128:BG183)),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43</v>
      </c>
      <c r="F34" s="145">
        <f>ROUND((SUM(BH128:BH183)),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44</v>
      </c>
      <c r="F35" s="145">
        <f>ROUND((SUM(BI128:BI183)),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45</v>
      </c>
      <c r="E37" s="149"/>
      <c r="F37" s="149"/>
      <c r="G37" s="150" t="s">
        <v>46</v>
      </c>
      <c r="H37" s="151" t="s">
        <v>47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48</v>
      </c>
      <c r="E50" s="155"/>
      <c r="F50" s="155"/>
      <c r="G50" s="154" t="s">
        <v>49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50</v>
      </c>
      <c r="E61" s="157"/>
      <c r="F61" s="158" t="s">
        <v>51</v>
      </c>
      <c r="G61" s="156" t="s">
        <v>50</v>
      </c>
      <c r="H61" s="157"/>
      <c r="I61" s="157"/>
      <c r="J61" s="159" t="s">
        <v>51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52</v>
      </c>
      <c r="E65" s="160"/>
      <c r="F65" s="160"/>
      <c r="G65" s="154" t="s">
        <v>53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50</v>
      </c>
      <c r="E76" s="157"/>
      <c r="F76" s="158" t="s">
        <v>51</v>
      </c>
      <c r="G76" s="156" t="s">
        <v>50</v>
      </c>
      <c r="H76" s="157"/>
      <c r="I76" s="157"/>
      <c r="J76" s="159" t="s">
        <v>51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Dochlazování místností v 2.NP a 3.NP v budově M1 - Neurologická klinika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Olomouc</v>
      </c>
      <c r="G87" s="37"/>
      <c r="H87" s="37"/>
      <c r="I87" s="29" t="s">
        <v>22</v>
      </c>
      <c r="J87" s="76" t="str">
        <f>IF(J10="","",J10)</f>
        <v>11. 7. 2021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FN Olomouc, I.P.Pavlova 185/6, Olomouc</v>
      </c>
      <c r="G89" s="37"/>
      <c r="H89" s="37"/>
      <c r="I89" s="29" t="s">
        <v>30</v>
      </c>
      <c r="J89" s="33" t="str">
        <f>E19</f>
        <v>Milan Vician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>Milan Vician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85</v>
      </c>
      <c r="D92" s="166"/>
      <c r="E92" s="166"/>
      <c r="F92" s="166"/>
      <c r="G92" s="166"/>
      <c r="H92" s="166"/>
      <c r="I92" s="166"/>
      <c r="J92" s="167" t="s">
        <v>86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87</v>
      </c>
      <c r="D94" s="37"/>
      <c r="E94" s="37"/>
      <c r="F94" s="37"/>
      <c r="G94" s="37"/>
      <c r="H94" s="37"/>
      <c r="I94" s="37"/>
      <c r="J94" s="107">
        <f>J128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69"/>
      <c r="C95" s="170"/>
      <c r="D95" s="171" t="s">
        <v>89</v>
      </c>
      <c r="E95" s="172"/>
      <c r="F95" s="172"/>
      <c r="G95" s="172"/>
      <c r="H95" s="172"/>
      <c r="I95" s="172"/>
      <c r="J95" s="173">
        <f>J129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90</v>
      </c>
      <c r="E96" s="178"/>
      <c r="F96" s="178"/>
      <c r="G96" s="178"/>
      <c r="H96" s="178"/>
      <c r="I96" s="178"/>
      <c r="J96" s="179">
        <f>J130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J152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69"/>
      <c r="C98" s="170"/>
      <c r="D98" s="171" t="s">
        <v>92</v>
      </c>
      <c r="E98" s="172"/>
      <c r="F98" s="172"/>
      <c r="G98" s="172"/>
      <c r="H98" s="172"/>
      <c r="I98" s="172"/>
      <c r="J98" s="173">
        <f>J155</f>
        <v>0</v>
      </c>
      <c r="K98" s="170"/>
      <c r="L98" s="17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75"/>
      <c r="C99" s="176"/>
      <c r="D99" s="177" t="s">
        <v>93</v>
      </c>
      <c r="E99" s="178"/>
      <c r="F99" s="178"/>
      <c r="G99" s="178"/>
      <c r="H99" s="178"/>
      <c r="I99" s="178"/>
      <c r="J99" s="179">
        <f>J156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9"/>
      <c r="C100" s="170"/>
      <c r="D100" s="171" t="s">
        <v>94</v>
      </c>
      <c r="E100" s="172"/>
      <c r="F100" s="172"/>
      <c r="G100" s="172"/>
      <c r="H100" s="172"/>
      <c r="I100" s="172"/>
      <c r="J100" s="173">
        <f>J161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9"/>
      <c r="C101" s="170"/>
      <c r="D101" s="171" t="s">
        <v>95</v>
      </c>
      <c r="E101" s="172"/>
      <c r="F101" s="172"/>
      <c r="G101" s="172"/>
      <c r="H101" s="172"/>
      <c r="I101" s="172"/>
      <c r="J101" s="173">
        <f>J163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9"/>
      <c r="C102" s="170"/>
      <c r="D102" s="171" t="s">
        <v>96</v>
      </c>
      <c r="E102" s="172"/>
      <c r="F102" s="172"/>
      <c r="G102" s="172"/>
      <c r="H102" s="172"/>
      <c r="I102" s="172"/>
      <c r="J102" s="173">
        <f>J167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97</v>
      </c>
      <c r="E103" s="178"/>
      <c r="F103" s="178"/>
      <c r="G103" s="178"/>
      <c r="H103" s="178"/>
      <c r="I103" s="178"/>
      <c r="J103" s="179">
        <f>J168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9"/>
      <c r="C104" s="170"/>
      <c r="D104" s="171" t="s">
        <v>98</v>
      </c>
      <c r="E104" s="172"/>
      <c r="F104" s="172"/>
      <c r="G104" s="172"/>
      <c r="H104" s="172"/>
      <c r="I104" s="172"/>
      <c r="J104" s="173">
        <f>J170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69"/>
      <c r="C105" s="170"/>
      <c r="D105" s="171" t="s">
        <v>99</v>
      </c>
      <c r="E105" s="172"/>
      <c r="F105" s="172"/>
      <c r="G105" s="172"/>
      <c r="H105" s="172"/>
      <c r="I105" s="172"/>
      <c r="J105" s="173">
        <f>J172</f>
        <v>0</v>
      </c>
      <c r="K105" s="170"/>
      <c r="L105" s="17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5"/>
      <c r="C106" s="176"/>
      <c r="D106" s="177" t="s">
        <v>100</v>
      </c>
      <c r="E106" s="178"/>
      <c r="F106" s="178"/>
      <c r="G106" s="178"/>
      <c r="H106" s="178"/>
      <c r="I106" s="178"/>
      <c r="J106" s="179">
        <f>J173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5"/>
      <c r="C107" s="176"/>
      <c r="D107" s="177" t="s">
        <v>101</v>
      </c>
      <c r="E107" s="178"/>
      <c r="F107" s="178"/>
      <c r="G107" s="178"/>
      <c r="H107" s="178"/>
      <c r="I107" s="178"/>
      <c r="J107" s="179">
        <f>J175</f>
        <v>0</v>
      </c>
      <c r="K107" s="176"/>
      <c r="L107" s="18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5"/>
      <c r="C108" s="176"/>
      <c r="D108" s="177" t="s">
        <v>102</v>
      </c>
      <c r="E108" s="178"/>
      <c r="F108" s="178"/>
      <c r="G108" s="178"/>
      <c r="H108" s="178"/>
      <c r="I108" s="178"/>
      <c r="J108" s="179">
        <f>J177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103</v>
      </c>
      <c r="E109" s="178"/>
      <c r="F109" s="178"/>
      <c r="G109" s="178"/>
      <c r="H109" s="178"/>
      <c r="I109" s="178"/>
      <c r="J109" s="179">
        <f>J179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104</v>
      </c>
      <c r="E110" s="178"/>
      <c r="F110" s="178"/>
      <c r="G110" s="178"/>
      <c r="H110" s="178"/>
      <c r="I110" s="178"/>
      <c r="J110" s="179">
        <f>J182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105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30" customHeight="1">
      <c r="A120" s="35"/>
      <c r="B120" s="36"/>
      <c r="C120" s="37"/>
      <c r="D120" s="37"/>
      <c r="E120" s="73" t="str">
        <f>E7</f>
        <v>Dochlazování místností v 2.NP a 3.NP v budově M1 - Neurologická klinika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F10</f>
        <v>Olomouc</v>
      </c>
      <c r="G122" s="37"/>
      <c r="H122" s="37"/>
      <c r="I122" s="29" t="s">
        <v>22</v>
      </c>
      <c r="J122" s="76" t="str">
        <f>IF(J10="","",J10)</f>
        <v>11. 7. 2021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E13</f>
        <v>FN Olomouc, I.P.Pavlova 185/6, Olomouc</v>
      </c>
      <c r="G124" s="37"/>
      <c r="H124" s="37"/>
      <c r="I124" s="29" t="s">
        <v>30</v>
      </c>
      <c r="J124" s="33" t="str">
        <f>E19</f>
        <v>Milan Vician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IF(E16="","",E16)</f>
        <v>Vyplň údaj</v>
      </c>
      <c r="G125" s="37"/>
      <c r="H125" s="37"/>
      <c r="I125" s="29" t="s">
        <v>33</v>
      </c>
      <c r="J125" s="33" t="str">
        <f>E22</f>
        <v>Milan Vician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81"/>
      <c r="B127" s="182"/>
      <c r="C127" s="183" t="s">
        <v>106</v>
      </c>
      <c r="D127" s="184" t="s">
        <v>60</v>
      </c>
      <c r="E127" s="184" t="s">
        <v>56</v>
      </c>
      <c r="F127" s="184" t="s">
        <v>57</v>
      </c>
      <c r="G127" s="184" t="s">
        <v>107</v>
      </c>
      <c r="H127" s="184" t="s">
        <v>108</v>
      </c>
      <c r="I127" s="184" t="s">
        <v>109</v>
      </c>
      <c r="J127" s="184" t="s">
        <v>86</v>
      </c>
      <c r="K127" s="185" t="s">
        <v>110</v>
      </c>
      <c r="L127" s="186"/>
      <c r="M127" s="97" t="s">
        <v>1</v>
      </c>
      <c r="N127" s="98" t="s">
        <v>39</v>
      </c>
      <c r="O127" s="98" t="s">
        <v>111</v>
      </c>
      <c r="P127" s="98" t="s">
        <v>112</v>
      </c>
      <c r="Q127" s="98" t="s">
        <v>113</v>
      </c>
      <c r="R127" s="98" t="s">
        <v>114</v>
      </c>
      <c r="S127" s="98" t="s">
        <v>115</v>
      </c>
      <c r="T127" s="99" t="s">
        <v>116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="2" customFormat="1" ht="22.8" customHeight="1">
      <c r="A128" s="35"/>
      <c r="B128" s="36"/>
      <c r="C128" s="104" t="s">
        <v>117</v>
      </c>
      <c r="D128" s="37"/>
      <c r="E128" s="37"/>
      <c r="F128" s="37"/>
      <c r="G128" s="37"/>
      <c r="H128" s="37"/>
      <c r="I128" s="37"/>
      <c r="J128" s="187">
        <f>BK128</f>
        <v>0</v>
      </c>
      <c r="K128" s="37"/>
      <c r="L128" s="41"/>
      <c r="M128" s="100"/>
      <c r="N128" s="188"/>
      <c r="O128" s="101"/>
      <c r="P128" s="189">
        <f>P129+P155+P161+P163+P167+P170+P172</f>
        <v>0</v>
      </c>
      <c r="Q128" s="101"/>
      <c r="R128" s="189">
        <f>R129+R155+R161+R163+R167+R170+R172</f>
        <v>0.012840000000000001</v>
      </c>
      <c r="S128" s="101"/>
      <c r="T128" s="190">
        <f>T129+T155+T161+T163+T167+T170+T172</f>
        <v>0.02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88</v>
      </c>
      <c r="BK128" s="191">
        <f>BK129+BK155+BK161+BK163+BK167+BK170+BK172</f>
        <v>0</v>
      </c>
    </row>
    <row r="129" s="12" customFormat="1" ht="25.92" customHeight="1">
      <c r="A129" s="12"/>
      <c r="B129" s="192"/>
      <c r="C129" s="193"/>
      <c r="D129" s="194" t="s">
        <v>74</v>
      </c>
      <c r="E129" s="195" t="s">
        <v>118</v>
      </c>
      <c r="F129" s="195" t="s">
        <v>119</v>
      </c>
      <c r="G129" s="193"/>
      <c r="H129" s="193"/>
      <c r="I129" s="196"/>
      <c r="J129" s="197">
        <f>BK129</f>
        <v>0</v>
      </c>
      <c r="K129" s="193"/>
      <c r="L129" s="198"/>
      <c r="M129" s="199"/>
      <c r="N129" s="200"/>
      <c r="O129" s="200"/>
      <c r="P129" s="201">
        <f>P130+P152</f>
        <v>0</v>
      </c>
      <c r="Q129" s="200"/>
      <c r="R129" s="201">
        <f>R130+R152</f>
        <v>0.011340000000000001</v>
      </c>
      <c r="S129" s="200"/>
      <c r="T129" s="202">
        <f>T130+T152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82</v>
      </c>
      <c r="AT129" s="204" t="s">
        <v>74</v>
      </c>
      <c r="AU129" s="204" t="s">
        <v>75</v>
      </c>
      <c r="AY129" s="203" t="s">
        <v>120</v>
      </c>
      <c r="BK129" s="205">
        <f>BK130+BK152</f>
        <v>0</v>
      </c>
    </row>
    <row r="130" s="12" customFormat="1" ht="22.8" customHeight="1">
      <c r="A130" s="12"/>
      <c r="B130" s="192"/>
      <c r="C130" s="193"/>
      <c r="D130" s="194" t="s">
        <v>74</v>
      </c>
      <c r="E130" s="206" t="s">
        <v>121</v>
      </c>
      <c r="F130" s="206" t="s">
        <v>122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SUM(P131:P151)</f>
        <v>0</v>
      </c>
      <c r="Q130" s="200"/>
      <c r="R130" s="201">
        <f>SUM(R131:R151)</f>
        <v>0.011340000000000001</v>
      </c>
      <c r="S130" s="200"/>
      <c r="T130" s="202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82</v>
      </c>
      <c r="AT130" s="204" t="s">
        <v>74</v>
      </c>
      <c r="AU130" s="204" t="s">
        <v>80</v>
      </c>
      <c r="AY130" s="203" t="s">
        <v>120</v>
      </c>
      <c r="BK130" s="205">
        <f>SUM(BK131:BK151)</f>
        <v>0</v>
      </c>
    </row>
    <row r="131" s="2" customFormat="1" ht="49.05" customHeight="1">
      <c r="A131" s="35"/>
      <c r="B131" s="36"/>
      <c r="C131" s="208" t="s">
        <v>80</v>
      </c>
      <c r="D131" s="208" t="s">
        <v>123</v>
      </c>
      <c r="E131" s="209" t="s">
        <v>124</v>
      </c>
      <c r="F131" s="210" t="s">
        <v>125</v>
      </c>
      <c r="G131" s="211" t="s">
        <v>126</v>
      </c>
      <c r="H131" s="212">
        <v>14</v>
      </c>
      <c r="I131" s="213"/>
      <c r="J131" s="214">
        <f>ROUND(I131*H131,2)</f>
        <v>0</v>
      </c>
      <c r="K131" s="210" t="s">
        <v>127</v>
      </c>
      <c r="L131" s="41"/>
      <c r="M131" s="215" t="s">
        <v>1</v>
      </c>
      <c r="N131" s="216" t="s">
        <v>40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128</v>
      </c>
      <c r="AT131" s="219" t="s">
        <v>123</v>
      </c>
      <c r="AU131" s="219" t="s">
        <v>82</v>
      </c>
      <c r="AY131" s="14" t="s">
        <v>120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80</v>
      </c>
      <c r="BK131" s="220">
        <f>ROUND(I131*H131,2)</f>
        <v>0</v>
      </c>
      <c r="BL131" s="14" t="s">
        <v>128</v>
      </c>
      <c r="BM131" s="219" t="s">
        <v>129</v>
      </c>
    </row>
    <row r="132" s="2" customFormat="1" ht="14.4" customHeight="1">
      <c r="A132" s="35"/>
      <c r="B132" s="36"/>
      <c r="C132" s="221" t="s">
        <v>82</v>
      </c>
      <c r="D132" s="221" t="s">
        <v>130</v>
      </c>
      <c r="E132" s="222" t="s">
        <v>131</v>
      </c>
      <c r="F132" s="223" t="s">
        <v>132</v>
      </c>
      <c r="G132" s="224" t="s">
        <v>126</v>
      </c>
      <c r="H132" s="225">
        <v>14</v>
      </c>
      <c r="I132" s="226"/>
      <c r="J132" s="227">
        <f>ROUND(I132*H132,2)</f>
        <v>0</v>
      </c>
      <c r="K132" s="223" t="s">
        <v>1</v>
      </c>
      <c r="L132" s="228"/>
      <c r="M132" s="229" t="s">
        <v>1</v>
      </c>
      <c r="N132" s="230" t="s">
        <v>40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133</v>
      </c>
      <c r="AT132" s="219" t="s">
        <v>130</v>
      </c>
      <c r="AU132" s="219" t="s">
        <v>82</v>
      </c>
      <c r="AY132" s="14" t="s">
        <v>120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80</v>
      </c>
      <c r="BK132" s="220">
        <f>ROUND(I132*H132,2)</f>
        <v>0</v>
      </c>
      <c r="BL132" s="14" t="s">
        <v>128</v>
      </c>
      <c r="BM132" s="219" t="s">
        <v>134</v>
      </c>
    </row>
    <row r="133" s="2" customFormat="1" ht="37.8" customHeight="1">
      <c r="A133" s="35"/>
      <c r="B133" s="36"/>
      <c r="C133" s="208" t="s">
        <v>135</v>
      </c>
      <c r="D133" s="208" t="s">
        <v>123</v>
      </c>
      <c r="E133" s="209" t="s">
        <v>136</v>
      </c>
      <c r="F133" s="210" t="s">
        <v>137</v>
      </c>
      <c r="G133" s="211" t="s">
        <v>126</v>
      </c>
      <c r="H133" s="212">
        <v>51</v>
      </c>
      <c r="I133" s="213"/>
      <c r="J133" s="214">
        <f>ROUND(I133*H133,2)</f>
        <v>0</v>
      </c>
      <c r="K133" s="210" t="s">
        <v>127</v>
      </c>
      <c r="L133" s="41"/>
      <c r="M133" s="215" t="s">
        <v>1</v>
      </c>
      <c r="N133" s="216" t="s">
        <v>40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128</v>
      </c>
      <c r="AT133" s="219" t="s">
        <v>123</v>
      </c>
      <c r="AU133" s="219" t="s">
        <v>82</v>
      </c>
      <c r="AY133" s="14" t="s">
        <v>120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80</v>
      </c>
      <c r="BK133" s="220">
        <f>ROUND(I133*H133,2)</f>
        <v>0</v>
      </c>
      <c r="BL133" s="14" t="s">
        <v>128</v>
      </c>
      <c r="BM133" s="219" t="s">
        <v>138</v>
      </c>
    </row>
    <row r="134" s="2" customFormat="1" ht="37.8" customHeight="1">
      <c r="A134" s="35"/>
      <c r="B134" s="36"/>
      <c r="C134" s="208" t="s">
        <v>139</v>
      </c>
      <c r="D134" s="208" t="s">
        <v>123</v>
      </c>
      <c r="E134" s="209" t="s">
        <v>140</v>
      </c>
      <c r="F134" s="210" t="s">
        <v>141</v>
      </c>
      <c r="G134" s="211" t="s">
        <v>126</v>
      </c>
      <c r="H134" s="212">
        <v>2</v>
      </c>
      <c r="I134" s="213"/>
      <c r="J134" s="214">
        <f>ROUND(I134*H134,2)</f>
        <v>0</v>
      </c>
      <c r="K134" s="210" t="s">
        <v>127</v>
      </c>
      <c r="L134" s="41"/>
      <c r="M134" s="215" t="s">
        <v>1</v>
      </c>
      <c r="N134" s="216" t="s">
        <v>40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128</v>
      </c>
      <c r="AT134" s="219" t="s">
        <v>123</v>
      </c>
      <c r="AU134" s="219" t="s">
        <v>82</v>
      </c>
      <c r="AY134" s="14" t="s">
        <v>120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80</v>
      </c>
      <c r="BK134" s="220">
        <f>ROUND(I134*H134,2)</f>
        <v>0</v>
      </c>
      <c r="BL134" s="14" t="s">
        <v>128</v>
      </c>
      <c r="BM134" s="219" t="s">
        <v>142</v>
      </c>
    </row>
    <row r="135" s="2" customFormat="1" ht="14.4" customHeight="1">
      <c r="A135" s="35"/>
      <c r="B135" s="36"/>
      <c r="C135" s="221" t="s">
        <v>143</v>
      </c>
      <c r="D135" s="221" t="s">
        <v>130</v>
      </c>
      <c r="E135" s="222" t="s">
        <v>144</v>
      </c>
      <c r="F135" s="223" t="s">
        <v>145</v>
      </c>
      <c r="G135" s="224" t="s">
        <v>126</v>
      </c>
      <c r="H135" s="225">
        <v>51</v>
      </c>
      <c r="I135" s="226"/>
      <c r="J135" s="227">
        <f>ROUND(I135*H135,2)</f>
        <v>0</v>
      </c>
      <c r="K135" s="223" t="s">
        <v>1</v>
      </c>
      <c r="L135" s="228"/>
      <c r="M135" s="229" t="s">
        <v>1</v>
      </c>
      <c r="N135" s="230" t="s">
        <v>40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133</v>
      </c>
      <c r="AT135" s="219" t="s">
        <v>130</v>
      </c>
      <c r="AU135" s="219" t="s">
        <v>82</v>
      </c>
      <c r="AY135" s="14" t="s">
        <v>120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80</v>
      </c>
      <c r="BK135" s="220">
        <f>ROUND(I135*H135,2)</f>
        <v>0</v>
      </c>
      <c r="BL135" s="14" t="s">
        <v>128</v>
      </c>
      <c r="BM135" s="219" t="s">
        <v>146</v>
      </c>
    </row>
    <row r="136" s="2" customFormat="1" ht="14.4" customHeight="1">
      <c r="A136" s="35"/>
      <c r="B136" s="36"/>
      <c r="C136" s="221" t="s">
        <v>147</v>
      </c>
      <c r="D136" s="221" t="s">
        <v>130</v>
      </c>
      <c r="E136" s="222" t="s">
        <v>148</v>
      </c>
      <c r="F136" s="223" t="s">
        <v>149</v>
      </c>
      <c r="G136" s="224" t="s">
        <v>150</v>
      </c>
      <c r="H136" s="225">
        <v>0.80000000000000004</v>
      </c>
      <c r="I136" s="226"/>
      <c r="J136" s="227">
        <f>ROUND(I136*H136,2)</f>
        <v>0</v>
      </c>
      <c r="K136" s="223" t="s">
        <v>1</v>
      </c>
      <c r="L136" s="228"/>
      <c r="M136" s="229" t="s">
        <v>1</v>
      </c>
      <c r="N136" s="230" t="s">
        <v>40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133</v>
      </c>
      <c r="AT136" s="219" t="s">
        <v>130</v>
      </c>
      <c r="AU136" s="219" t="s">
        <v>82</v>
      </c>
      <c r="AY136" s="14" t="s">
        <v>120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80</v>
      </c>
      <c r="BK136" s="220">
        <f>ROUND(I136*H136,2)</f>
        <v>0</v>
      </c>
      <c r="BL136" s="14" t="s">
        <v>128</v>
      </c>
      <c r="BM136" s="219" t="s">
        <v>151</v>
      </c>
    </row>
    <row r="137" s="2" customFormat="1" ht="37.8" customHeight="1">
      <c r="A137" s="35"/>
      <c r="B137" s="36"/>
      <c r="C137" s="208" t="s">
        <v>152</v>
      </c>
      <c r="D137" s="208" t="s">
        <v>123</v>
      </c>
      <c r="E137" s="209" t="s">
        <v>153</v>
      </c>
      <c r="F137" s="210" t="s">
        <v>154</v>
      </c>
      <c r="G137" s="211" t="s">
        <v>126</v>
      </c>
      <c r="H137" s="212">
        <v>63</v>
      </c>
      <c r="I137" s="213"/>
      <c r="J137" s="214">
        <f>ROUND(I137*H137,2)</f>
        <v>0</v>
      </c>
      <c r="K137" s="210" t="s">
        <v>127</v>
      </c>
      <c r="L137" s="41"/>
      <c r="M137" s="215" t="s">
        <v>1</v>
      </c>
      <c r="N137" s="216" t="s">
        <v>40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128</v>
      </c>
      <c r="AT137" s="219" t="s">
        <v>123</v>
      </c>
      <c r="AU137" s="219" t="s">
        <v>82</v>
      </c>
      <c r="AY137" s="14" t="s">
        <v>120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80</v>
      </c>
      <c r="BK137" s="220">
        <f>ROUND(I137*H137,2)</f>
        <v>0</v>
      </c>
      <c r="BL137" s="14" t="s">
        <v>128</v>
      </c>
      <c r="BM137" s="219" t="s">
        <v>155</v>
      </c>
    </row>
    <row r="138" s="2" customFormat="1" ht="24.15" customHeight="1">
      <c r="A138" s="35"/>
      <c r="B138" s="36"/>
      <c r="C138" s="221" t="s">
        <v>156</v>
      </c>
      <c r="D138" s="221" t="s">
        <v>130</v>
      </c>
      <c r="E138" s="222" t="s">
        <v>157</v>
      </c>
      <c r="F138" s="223" t="s">
        <v>158</v>
      </c>
      <c r="G138" s="224" t="s">
        <v>126</v>
      </c>
      <c r="H138" s="225">
        <v>63</v>
      </c>
      <c r="I138" s="226"/>
      <c r="J138" s="227">
        <f>ROUND(I138*H138,2)</f>
        <v>0</v>
      </c>
      <c r="K138" s="223" t="s">
        <v>1</v>
      </c>
      <c r="L138" s="228"/>
      <c r="M138" s="229" t="s">
        <v>1</v>
      </c>
      <c r="N138" s="230" t="s">
        <v>40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133</v>
      </c>
      <c r="AT138" s="219" t="s">
        <v>130</v>
      </c>
      <c r="AU138" s="219" t="s">
        <v>82</v>
      </c>
      <c r="AY138" s="14" t="s">
        <v>120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80</v>
      </c>
      <c r="BK138" s="220">
        <f>ROUND(I138*H138,2)</f>
        <v>0</v>
      </c>
      <c r="BL138" s="14" t="s">
        <v>128</v>
      </c>
      <c r="BM138" s="219" t="s">
        <v>159</v>
      </c>
    </row>
    <row r="139" s="2" customFormat="1" ht="37.8" customHeight="1">
      <c r="A139" s="35"/>
      <c r="B139" s="36"/>
      <c r="C139" s="208" t="s">
        <v>160</v>
      </c>
      <c r="D139" s="208" t="s">
        <v>123</v>
      </c>
      <c r="E139" s="209" t="s">
        <v>161</v>
      </c>
      <c r="F139" s="210" t="s">
        <v>162</v>
      </c>
      <c r="G139" s="211" t="s">
        <v>126</v>
      </c>
      <c r="H139" s="212">
        <v>31</v>
      </c>
      <c r="I139" s="213"/>
      <c r="J139" s="214">
        <f>ROUND(I139*H139,2)</f>
        <v>0</v>
      </c>
      <c r="K139" s="210" t="s">
        <v>127</v>
      </c>
      <c r="L139" s="41"/>
      <c r="M139" s="215" t="s">
        <v>1</v>
      </c>
      <c r="N139" s="216" t="s">
        <v>40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128</v>
      </c>
      <c r="AT139" s="219" t="s">
        <v>123</v>
      </c>
      <c r="AU139" s="219" t="s">
        <v>82</v>
      </c>
      <c r="AY139" s="14" t="s">
        <v>120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80</v>
      </c>
      <c r="BK139" s="220">
        <f>ROUND(I139*H139,2)</f>
        <v>0</v>
      </c>
      <c r="BL139" s="14" t="s">
        <v>128</v>
      </c>
      <c r="BM139" s="219" t="s">
        <v>163</v>
      </c>
    </row>
    <row r="140" s="2" customFormat="1" ht="24.15" customHeight="1">
      <c r="A140" s="35"/>
      <c r="B140" s="36"/>
      <c r="C140" s="221" t="s">
        <v>164</v>
      </c>
      <c r="D140" s="221" t="s">
        <v>130</v>
      </c>
      <c r="E140" s="222" t="s">
        <v>165</v>
      </c>
      <c r="F140" s="223" t="s">
        <v>166</v>
      </c>
      <c r="G140" s="224" t="s">
        <v>126</v>
      </c>
      <c r="H140" s="225">
        <v>31</v>
      </c>
      <c r="I140" s="226"/>
      <c r="J140" s="227">
        <f>ROUND(I140*H140,2)</f>
        <v>0</v>
      </c>
      <c r="K140" s="223" t="s">
        <v>127</v>
      </c>
      <c r="L140" s="228"/>
      <c r="M140" s="229" t="s">
        <v>1</v>
      </c>
      <c r="N140" s="230" t="s">
        <v>40</v>
      </c>
      <c r="O140" s="88"/>
      <c r="P140" s="217">
        <f>O140*H140</f>
        <v>0</v>
      </c>
      <c r="Q140" s="217">
        <v>0.00034000000000000002</v>
      </c>
      <c r="R140" s="217">
        <f>Q140*H140</f>
        <v>0.010540000000000001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133</v>
      </c>
      <c r="AT140" s="219" t="s">
        <v>130</v>
      </c>
      <c r="AU140" s="219" t="s">
        <v>82</v>
      </c>
      <c r="AY140" s="14" t="s">
        <v>120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80</v>
      </c>
      <c r="BK140" s="220">
        <f>ROUND(I140*H140,2)</f>
        <v>0</v>
      </c>
      <c r="BL140" s="14" t="s">
        <v>128</v>
      </c>
      <c r="BM140" s="219" t="s">
        <v>167</v>
      </c>
    </row>
    <row r="141" s="2" customFormat="1">
      <c r="A141" s="35"/>
      <c r="B141" s="36"/>
      <c r="C141" s="37"/>
      <c r="D141" s="231" t="s">
        <v>168</v>
      </c>
      <c r="E141" s="37"/>
      <c r="F141" s="232" t="s">
        <v>169</v>
      </c>
      <c r="G141" s="37"/>
      <c r="H141" s="37"/>
      <c r="I141" s="233"/>
      <c r="J141" s="37"/>
      <c r="K141" s="37"/>
      <c r="L141" s="41"/>
      <c r="M141" s="234"/>
      <c r="N141" s="235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168</v>
      </c>
      <c r="AU141" s="14" t="s">
        <v>82</v>
      </c>
    </row>
    <row r="142" s="2" customFormat="1" ht="37.8" customHeight="1">
      <c r="A142" s="35"/>
      <c r="B142" s="36"/>
      <c r="C142" s="208" t="s">
        <v>170</v>
      </c>
      <c r="D142" s="208" t="s">
        <v>123</v>
      </c>
      <c r="E142" s="209" t="s">
        <v>171</v>
      </c>
      <c r="F142" s="210" t="s">
        <v>172</v>
      </c>
      <c r="G142" s="211" t="s">
        <v>173</v>
      </c>
      <c r="H142" s="212">
        <v>2</v>
      </c>
      <c r="I142" s="213"/>
      <c r="J142" s="214">
        <f>ROUND(I142*H142,2)</f>
        <v>0</v>
      </c>
      <c r="K142" s="210" t="s">
        <v>127</v>
      </c>
      <c r="L142" s="41"/>
      <c r="M142" s="215" t="s">
        <v>1</v>
      </c>
      <c r="N142" s="216" t="s">
        <v>40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128</v>
      </c>
      <c r="AT142" s="219" t="s">
        <v>123</v>
      </c>
      <c r="AU142" s="219" t="s">
        <v>82</v>
      </c>
      <c r="AY142" s="14" t="s">
        <v>120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80</v>
      </c>
      <c r="BK142" s="220">
        <f>ROUND(I142*H142,2)</f>
        <v>0</v>
      </c>
      <c r="BL142" s="14" t="s">
        <v>128</v>
      </c>
      <c r="BM142" s="219" t="s">
        <v>174</v>
      </c>
    </row>
    <row r="143" s="2" customFormat="1" ht="37.8" customHeight="1">
      <c r="A143" s="35"/>
      <c r="B143" s="36"/>
      <c r="C143" s="208" t="s">
        <v>175</v>
      </c>
      <c r="D143" s="208" t="s">
        <v>123</v>
      </c>
      <c r="E143" s="209" t="s">
        <v>176</v>
      </c>
      <c r="F143" s="210" t="s">
        <v>177</v>
      </c>
      <c r="G143" s="211" t="s">
        <v>173</v>
      </c>
      <c r="H143" s="212">
        <v>1</v>
      </c>
      <c r="I143" s="213"/>
      <c r="J143" s="214">
        <f>ROUND(I143*H143,2)</f>
        <v>0</v>
      </c>
      <c r="K143" s="210" t="s">
        <v>127</v>
      </c>
      <c r="L143" s="41"/>
      <c r="M143" s="215" t="s">
        <v>1</v>
      </c>
      <c r="N143" s="216" t="s">
        <v>40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128</v>
      </c>
      <c r="AT143" s="219" t="s">
        <v>123</v>
      </c>
      <c r="AU143" s="219" t="s">
        <v>82</v>
      </c>
      <c r="AY143" s="14" t="s">
        <v>120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80</v>
      </c>
      <c r="BK143" s="220">
        <f>ROUND(I143*H143,2)</f>
        <v>0</v>
      </c>
      <c r="BL143" s="14" t="s">
        <v>128</v>
      </c>
      <c r="BM143" s="219" t="s">
        <v>178</v>
      </c>
    </row>
    <row r="144" s="2" customFormat="1" ht="24.15" customHeight="1">
      <c r="A144" s="35"/>
      <c r="B144" s="36"/>
      <c r="C144" s="208" t="s">
        <v>179</v>
      </c>
      <c r="D144" s="208" t="s">
        <v>123</v>
      </c>
      <c r="E144" s="209" t="s">
        <v>180</v>
      </c>
      <c r="F144" s="210" t="s">
        <v>181</v>
      </c>
      <c r="G144" s="211" t="s">
        <v>173</v>
      </c>
      <c r="H144" s="212">
        <v>2</v>
      </c>
      <c r="I144" s="213"/>
      <c r="J144" s="214">
        <f>ROUND(I144*H144,2)</f>
        <v>0</v>
      </c>
      <c r="K144" s="210" t="s">
        <v>127</v>
      </c>
      <c r="L144" s="41"/>
      <c r="M144" s="215" t="s">
        <v>1</v>
      </c>
      <c r="N144" s="216" t="s">
        <v>40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128</v>
      </c>
      <c r="AT144" s="219" t="s">
        <v>123</v>
      </c>
      <c r="AU144" s="219" t="s">
        <v>82</v>
      </c>
      <c r="AY144" s="14" t="s">
        <v>120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80</v>
      </c>
      <c r="BK144" s="220">
        <f>ROUND(I144*H144,2)</f>
        <v>0</v>
      </c>
      <c r="BL144" s="14" t="s">
        <v>128</v>
      </c>
      <c r="BM144" s="219" t="s">
        <v>182</v>
      </c>
    </row>
    <row r="145" s="2" customFormat="1" ht="14.4" customHeight="1">
      <c r="A145" s="35"/>
      <c r="B145" s="36"/>
      <c r="C145" s="221" t="s">
        <v>183</v>
      </c>
      <c r="D145" s="221" t="s">
        <v>130</v>
      </c>
      <c r="E145" s="222" t="s">
        <v>184</v>
      </c>
      <c r="F145" s="223" t="s">
        <v>185</v>
      </c>
      <c r="G145" s="224" t="s">
        <v>173</v>
      </c>
      <c r="H145" s="225">
        <v>2</v>
      </c>
      <c r="I145" s="226"/>
      <c r="J145" s="227">
        <f>ROUND(I145*H145,2)</f>
        <v>0</v>
      </c>
      <c r="K145" s="223" t="s">
        <v>1</v>
      </c>
      <c r="L145" s="228"/>
      <c r="M145" s="229" t="s">
        <v>1</v>
      </c>
      <c r="N145" s="230" t="s">
        <v>40</v>
      </c>
      <c r="O145" s="88"/>
      <c r="P145" s="217">
        <f>O145*H145</f>
        <v>0</v>
      </c>
      <c r="Q145" s="217">
        <v>0.00040000000000000002</v>
      </c>
      <c r="R145" s="217">
        <f>Q145*H145</f>
        <v>0.00080000000000000004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186</v>
      </c>
      <c r="AT145" s="219" t="s">
        <v>130</v>
      </c>
      <c r="AU145" s="219" t="s">
        <v>82</v>
      </c>
      <c r="AY145" s="14" t="s">
        <v>120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80</v>
      </c>
      <c r="BK145" s="220">
        <f>ROUND(I145*H145,2)</f>
        <v>0</v>
      </c>
      <c r="BL145" s="14" t="s">
        <v>186</v>
      </c>
      <c r="BM145" s="219" t="s">
        <v>187</v>
      </c>
    </row>
    <row r="146" s="2" customFormat="1">
      <c r="A146" s="35"/>
      <c r="B146" s="36"/>
      <c r="C146" s="37"/>
      <c r="D146" s="231" t="s">
        <v>168</v>
      </c>
      <c r="E146" s="37"/>
      <c r="F146" s="232" t="s">
        <v>188</v>
      </c>
      <c r="G146" s="37"/>
      <c r="H146" s="37"/>
      <c r="I146" s="233"/>
      <c r="J146" s="37"/>
      <c r="K146" s="37"/>
      <c r="L146" s="41"/>
      <c r="M146" s="234"/>
      <c r="N146" s="23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168</v>
      </c>
      <c r="AU146" s="14" t="s">
        <v>82</v>
      </c>
    </row>
    <row r="147" s="2" customFormat="1" ht="24.15" customHeight="1">
      <c r="A147" s="35"/>
      <c r="B147" s="36"/>
      <c r="C147" s="208" t="s">
        <v>8</v>
      </c>
      <c r="D147" s="208" t="s">
        <v>123</v>
      </c>
      <c r="E147" s="209" t="s">
        <v>189</v>
      </c>
      <c r="F147" s="210" t="s">
        <v>190</v>
      </c>
      <c r="G147" s="211" t="s">
        <v>173</v>
      </c>
      <c r="H147" s="212">
        <v>1</v>
      </c>
      <c r="I147" s="213"/>
      <c r="J147" s="214">
        <f>ROUND(I147*H147,2)</f>
        <v>0</v>
      </c>
      <c r="K147" s="210" t="s">
        <v>127</v>
      </c>
      <c r="L147" s="41"/>
      <c r="M147" s="215" t="s">
        <v>1</v>
      </c>
      <c r="N147" s="216" t="s">
        <v>40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128</v>
      </c>
      <c r="AT147" s="219" t="s">
        <v>123</v>
      </c>
      <c r="AU147" s="219" t="s">
        <v>82</v>
      </c>
      <c r="AY147" s="14" t="s">
        <v>120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80</v>
      </c>
      <c r="BK147" s="220">
        <f>ROUND(I147*H147,2)</f>
        <v>0</v>
      </c>
      <c r="BL147" s="14" t="s">
        <v>128</v>
      </c>
      <c r="BM147" s="219" t="s">
        <v>191</v>
      </c>
    </row>
    <row r="148" s="2" customFormat="1" ht="14.4" customHeight="1">
      <c r="A148" s="35"/>
      <c r="B148" s="36"/>
      <c r="C148" s="221" t="s">
        <v>128</v>
      </c>
      <c r="D148" s="221" t="s">
        <v>130</v>
      </c>
      <c r="E148" s="222" t="s">
        <v>192</v>
      </c>
      <c r="F148" s="223" t="s">
        <v>193</v>
      </c>
      <c r="G148" s="224" t="s">
        <v>173</v>
      </c>
      <c r="H148" s="225">
        <v>1</v>
      </c>
      <c r="I148" s="226"/>
      <c r="J148" s="227">
        <f>ROUND(I148*H148,2)</f>
        <v>0</v>
      </c>
      <c r="K148" s="223" t="s">
        <v>1</v>
      </c>
      <c r="L148" s="228"/>
      <c r="M148" s="229" t="s">
        <v>1</v>
      </c>
      <c r="N148" s="230" t="s">
        <v>40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186</v>
      </c>
      <c r="AT148" s="219" t="s">
        <v>130</v>
      </c>
      <c r="AU148" s="219" t="s">
        <v>82</v>
      </c>
      <c r="AY148" s="14" t="s">
        <v>120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80</v>
      </c>
      <c r="BK148" s="220">
        <f>ROUND(I148*H148,2)</f>
        <v>0</v>
      </c>
      <c r="BL148" s="14" t="s">
        <v>186</v>
      </c>
      <c r="BM148" s="219" t="s">
        <v>194</v>
      </c>
    </row>
    <row r="149" s="2" customFormat="1" ht="14.4" customHeight="1">
      <c r="A149" s="35"/>
      <c r="B149" s="36"/>
      <c r="C149" s="221" t="s">
        <v>195</v>
      </c>
      <c r="D149" s="221" t="s">
        <v>130</v>
      </c>
      <c r="E149" s="222" t="s">
        <v>196</v>
      </c>
      <c r="F149" s="223" t="s">
        <v>197</v>
      </c>
      <c r="G149" s="224" t="s">
        <v>173</v>
      </c>
      <c r="H149" s="225">
        <v>3</v>
      </c>
      <c r="I149" s="226"/>
      <c r="J149" s="227">
        <f>ROUND(I149*H149,2)</f>
        <v>0</v>
      </c>
      <c r="K149" s="223" t="s">
        <v>1</v>
      </c>
      <c r="L149" s="228"/>
      <c r="M149" s="229" t="s">
        <v>1</v>
      </c>
      <c r="N149" s="230" t="s">
        <v>40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133</v>
      </c>
      <c r="AT149" s="219" t="s">
        <v>130</v>
      </c>
      <c r="AU149" s="219" t="s">
        <v>82</v>
      </c>
      <c r="AY149" s="14" t="s">
        <v>120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80</v>
      </c>
      <c r="BK149" s="220">
        <f>ROUND(I149*H149,2)</f>
        <v>0</v>
      </c>
      <c r="BL149" s="14" t="s">
        <v>128</v>
      </c>
      <c r="BM149" s="219" t="s">
        <v>198</v>
      </c>
    </row>
    <row r="150" s="2" customFormat="1" ht="49.05" customHeight="1">
      <c r="A150" s="35"/>
      <c r="B150" s="36"/>
      <c r="C150" s="208" t="s">
        <v>199</v>
      </c>
      <c r="D150" s="208" t="s">
        <v>123</v>
      </c>
      <c r="E150" s="209" t="s">
        <v>200</v>
      </c>
      <c r="F150" s="210" t="s">
        <v>201</v>
      </c>
      <c r="G150" s="211" t="s">
        <v>126</v>
      </c>
      <c r="H150" s="212">
        <v>20</v>
      </c>
      <c r="I150" s="213"/>
      <c r="J150" s="214">
        <f>ROUND(I150*H150,2)</f>
        <v>0</v>
      </c>
      <c r="K150" s="210" t="s">
        <v>127</v>
      </c>
      <c r="L150" s="41"/>
      <c r="M150" s="215" t="s">
        <v>1</v>
      </c>
      <c r="N150" s="216" t="s">
        <v>40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128</v>
      </c>
      <c r="AT150" s="219" t="s">
        <v>123</v>
      </c>
      <c r="AU150" s="219" t="s">
        <v>82</v>
      </c>
      <c r="AY150" s="14" t="s">
        <v>120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80</v>
      </c>
      <c r="BK150" s="220">
        <f>ROUND(I150*H150,2)</f>
        <v>0</v>
      </c>
      <c r="BL150" s="14" t="s">
        <v>128</v>
      </c>
      <c r="BM150" s="219" t="s">
        <v>202</v>
      </c>
    </row>
    <row r="151" s="2" customFormat="1" ht="24.15" customHeight="1">
      <c r="A151" s="35"/>
      <c r="B151" s="36"/>
      <c r="C151" s="221" t="s">
        <v>203</v>
      </c>
      <c r="D151" s="221" t="s">
        <v>130</v>
      </c>
      <c r="E151" s="222" t="s">
        <v>204</v>
      </c>
      <c r="F151" s="223" t="s">
        <v>205</v>
      </c>
      <c r="G151" s="224" t="s">
        <v>126</v>
      </c>
      <c r="H151" s="225">
        <v>20</v>
      </c>
      <c r="I151" s="226"/>
      <c r="J151" s="227">
        <f>ROUND(I151*H151,2)</f>
        <v>0</v>
      </c>
      <c r="K151" s="223" t="s">
        <v>1</v>
      </c>
      <c r="L151" s="228"/>
      <c r="M151" s="229" t="s">
        <v>1</v>
      </c>
      <c r="N151" s="230" t="s">
        <v>40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133</v>
      </c>
      <c r="AT151" s="219" t="s">
        <v>130</v>
      </c>
      <c r="AU151" s="219" t="s">
        <v>82</v>
      </c>
      <c r="AY151" s="14" t="s">
        <v>120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80</v>
      </c>
      <c r="BK151" s="220">
        <f>ROUND(I151*H151,2)</f>
        <v>0</v>
      </c>
      <c r="BL151" s="14" t="s">
        <v>128</v>
      </c>
      <c r="BM151" s="219" t="s">
        <v>206</v>
      </c>
    </row>
    <row r="152" s="12" customFormat="1" ht="22.8" customHeight="1">
      <c r="A152" s="12"/>
      <c r="B152" s="192"/>
      <c r="C152" s="193"/>
      <c r="D152" s="194" t="s">
        <v>74</v>
      </c>
      <c r="E152" s="206" t="s">
        <v>207</v>
      </c>
      <c r="F152" s="206" t="s">
        <v>208</v>
      </c>
      <c r="G152" s="193"/>
      <c r="H152" s="193"/>
      <c r="I152" s="196"/>
      <c r="J152" s="207">
        <f>BK152</f>
        <v>0</v>
      </c>
      <c r="K152" s="193"/>
      <c r="L152" s="198"/>
      <c r="M152" s="199"/>
      <c r="N152" s="200"/>
      <c r="O152" s="200"/>
      <c r="P152" s="201">
        <f>SUM(P153:P154)</f>
        <v>0</v>
      </c>
      <c r="Q152" s="200"/>
      <c r="R152" s="201">
        <f>SUM(R153:R154)</f>
        <v>0</v>
      </c>
      <c r="S152" s="200"/>
      <c r="T152" s="20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82</v>
      </c>
      <c r="AT152" s="204" t="s">
        <v>74</v>
      </c>
      <c r="AU152" s="204" t="s">
        <v>80</v>
      </c>
      <c r="AY152" s="203" t="s">
        <v>120</v>
      </c>
      <c r="BK152" s="205">
        <f>SUM(BK153:BK154)</f>
        <v>0</v>
      </c>
    </row>
    <row r="153" s="2" customFormat="1" ht="14.4" customHeight="1">
      <c r="A153" s="35"/>
      <c r="B153" s="36"/>
      <c r="C153" s="208" t="s">
        <v>209</v>
      </c>
      <c r="D153" s="208" t="s">
        <v>123</v>
      </c>
      <c r="E153" s="209" t="s">
        <v>210</v>
      </c>
      <c r="F153" s="210" t="s">
        <v>211</v>
      </c>
      <c r="G153" s="211" t="s">
        <v>173</v>
      </c>
      <c r="H153" s="212">
        <v>1</v>
      </c>
      <c r="I153" s="213"/>
      <c r="J153" s="214">
        <f>ROUND(I153*H153,2)</f>
        <v>0</v>
      </c>
      <c r="K153" s="210" t="s">
        <v>1</v>
      </c>
      <c r="L153" s="41"/>
      <c r="M153" s="215" t="s">
        <v>1</v>
      </c>
      <c r="N153" s="216" t="s">
        <v>40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128</v>
      </c>
      <c r="AT153" s="219" t="s">
        <v>123</v>
      </c>
      <c r="AU153" s="219" t="s">
        <v>82</v>
      </c>
      <c r="AY153" s="14" t="s">
        <v>120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80</v>
      </c>
      <c r="BK153" s="220">
        <f>ROUND(I153*H153,2)</f>
        <v>0</v>
      </c>
      <c r="BL153" s="14" t="s">
        <v>128</v>
      </c>
      <c r="BM153" s="219" t="s">
        <v>212</v>
      </c>
    </row>
    <row r="154" s="2" customFormat="1" ht="14.4" customHeight="1">
      <c r="A154" s="35"/>
      <c r="B154" s="36"/>
      <c r="C154" s="208" t="s">
        <v>7</v>
      </c>
      <c r="D154" s="208" t="s">
        <v>123</v>
      </c>
      <c r="E154" s="209" t="s">
        <v>213</v>
      </c>
      <c r="F154" s="210" t="s">
        <v>214</v>
      </c>
      <c r="G154" s="211" t="s">
        <v>173</v>
      </c>
      <c r="H154" s="212">
        <v>1</v>
      </c>
      <c r="I154" s="213"/>
      <c r="J154" s="214">
        <f>ROUND(I154*H154,2)</f>
        <v>0</v>
      </c>
      <c r="K154" s="210" t="s">
        <v>1</v>
      </c>
      <c r="L154" s="41"/>
      <c r="M154" s="215" t="s">
        <v>1</v>
      </c>
      <c r="N154" s="216" t="s">
        <v>40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128</v>
      </c>
      <c r="AT154" s="219" t="s">
        <v>123</v>
      </c>
      <c r="AU154" s="219" t="s">
        <v>82</v>
      </c>
      <c r="AY154" s="14" t="s">
        <v>120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80</v>
      </c>
      <c r="BK154" s="220">
        <f>ROUND(I154*H154,2)</f>
        <v>0</v>
      </c>
      <c r="BL154" s="14" t="s">
        <v>128</v>
      </c>
      <c r="BM154" s="219" t="s">
        <v>215</v>
      </c>
    </row>
    <row r="155" s="12" customFormat="1" ht="25.92" customHeight="1">
      <c r="A155" s="12"/>
      <c r="B155" s="192"/>
      <c r="C155" s="193"/>
      <c r="D155" s="194" t="s">
        <v>74</v>
      </c>
      <c r="E155" s="195" t="s">
        <v>130</v>
      </c>
      <c r="F155" s="195" t="s">
        <v>216</v>
      </c>
      <c r="G155" s="193"/>
      <c r="H155" s="193"/>
      <c r="I155" s="196"/>
      <c r="J155" s="197">
        <f>BK155</f>
        <v>0</v>
      </c>
      <c r="K155" s="193"/>
      <c r="L155" s="198"/>
      <c r="M155" s="199"/>
      <c r="N155" s="200"/>
      <c r="O155" s="200"/>
      <c r="P155" s="201">
        <f>P156</f>
        <v>0</v>
      </c>
      <c r="Q155" s="200"/>
      <c r="R155" s="201">
        <f>R156</f>
        <v>0.0014999999999999998</v>
      </c>
      <c r="S155" s="200"/>
      <c r="T155" s="202">
        <f>T156</f>
        <v>0.02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3" t="s">
        <v>135</v>
      </c>
      <c r="AT155" s="204" t="s">
        <v>74</v>
      </c>
      <c r="AU155" s="204" t="s">
        <v>75</v>
      </c>
      <c r="AY155" s="203" t="s">
        <v>120</v>
      </c>
      <c r="BK155" s="205">
        <f>BK156</f>
        <v>0</v>
      </c>
    </row>
    <row r="156" s="12" customFormat="1" ht="22.8" customHeight="1">
      <c r="A156" s="12"/>
      <c r="B156" s="192"/>
      <c r="C156" s="193"/>
      <c r="D156" s="194" t="s">
        <v>74</v>
      </c>
      <c r="E156" s="206" t="s">
        <v>217</v>
      </c>
      <c r="F156" s="206" t="s">
        <v>218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SUM(P157:P160)</f>
        <v>0</v>
      </c>
      <c r="Q156" s="200"/>
      <c r="R156" s="201">
        <f>SUM(R157:R160)</f>
        <v>0.0014999999999999998</v>
      </c>
      <c r="S156" s="200"/>
      <c r="T156" s="202">
        <f>SUM(T157:T160)</f>
        <v>0.02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135</v>
      </c>
      <c r="AT156" s="204" t="s">
        <v>74</v>
      </c>
      <c r="AU156" s="204" t="s">
        <v>80</v>
      </c>
      <c r="AY156" s="203" t="s">
        <v>120</v>
      </c>
      <c r="BK156" s="205">
        <f>SUM(BK157:BK160)</f>
        <v>0</v>
      </c>
    </row>
    <row r="157" s="2" customFormat="1" ht="24.15" customHeight="1">
      <c r="A157" s="35"/>
      <c r="B157" s="36"/>
      <c r="C157" s="208" t="s">
        <v>219</v>
      </c>
      <c r="D157" s="208" t="s">
        <v>123</v>
      </c>
      <c r="E157" s="209" t="s">
        <v>220</v>
      </c>
      <c r="F157" s="210" t="s">
        <v>221</v>
      </c>
      <c r="G157" s="211" t="s">
        <v>222</v>
      </c>
      <c r="H157" s="212">
        <v>0.10000000000000001</v>
      </c>
      <c r="I157" s="213"/>
      <c r="J157" s="214">
        <f>ROUND(I157*H157,2)</f>
        <v>0</v>
      </c>
      <c r="K157" s="210" t="s">
        <v>127</v>
      </c>
      <c r="L157" s="41"/>
      <c r="M157" s="215" t="s">
        <v>1</v>
      </c>
      <c r="N157" s="216" t="s">
        <v>40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223</v>
      </c>
      <c r="AT157" s="219" t="s">
        <v>123</v>
      </c>
      <c r="AU157" s="219" t="s">
        <v>82</v>
      </c>
      <c r="AY157" s="14" t="s">
        <v>120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80</v>
      </c>
      <c r="BK157" s="220">
        <f>ROUND(I157*H157,2)</f>
        <v>0</v>
      </c>
      <c r="BL157" s="14" t="s">
        <v>223</v>
      </c>
      <c r="BM157" s="219" t="s">
        <v>224</v>
      </c>
    </row>
    <row r="158" s="2" customFormat="1" ht="24.15" customHeight="1">
      <c r="A158" s="35"/>
      <c r="B158" s="36"/>
      <c r="C158" s="208" t="s">
        <v>225</v>
      </c>
      <c r="D158" s="208" t="s">
        <v>123</v>
      </c>
      <c r="E158" s="209" t="s">
        <v>226</v>
      </c>
      <c r="F158" s="210" t="s">
        <v>227</v>
      </c>
      <c r="G158" s="211" t="s">
        <v>222</v>
      </c>
      <c r="H158" s="212">
        <v>1</v>
      </c>
      <c r="I158" s="213"/>
      <c r="J158" s="214">
        <f>ROUND(I158*H158,2)</f>
        <v>0</v>
      </c>
      <c r="K158" s="210" t="s">
        <v>127</v>
      </c>
      <c r="L158" s="41"/>
      <c r="M158" s="215" t="s">
        <v>1</v>
      </c>
      <c r="N158" s="216" t="s">
        <v>40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223</v>
      </c>
      <c r="AT158" s="219" t="s">
        <v>123</v>
      </c>
      <c r="AU158" s="219" t="s">
        <v>82</v>
      </c>
      <c r="AY158" s="14" t="s">
        <v>120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80</v>
      </c>
      <c r="BK158" s="220">
        <f>ROUND(I158*H158,2)</f>
        <v>0</v>
      </c>
      <c r="BL158" s="14" t="s">
        <v>223</v>
      </c>
      <c r="BM158" s="219" t="s">
        <v>228</v>
      </c>
    </row>
    <row r="159" s="2" customFormat="1" ht="24.15" customHeight="1">
      <c r="A159" s="35"/>
      <c r="B159" s="36"/>
      <c r="C159" s="208" t="s">
        <v>229</v>
      </c>
      <c r="D159" s="208" t="s">
        <v>123</v>
      </c>
      <c r="E159" s="209" t="s">
        <v>230</v>
      </c>
      <c r="F159" s="210" t="s">
        <v>231</v>
      </c>
      <c r="G159" s="211" t="s">
        <v>126</v>
      </c>
      <c r="H159" s="212">
        <v>10</v>
      </c>
      <c r="I159" s="213"/>
      <c r="J159" s="214">
        <f>ROUND(I159*H159,2)</f>
        <v>0</v>
      </c>
      <c r="K159" s="210" t="s">
        <v>127</v>
      </c>
      <c r="L159" s="41"/>
      <c r="M159" s="215" t="s">
        <v>1</v>
      </c>
      <c r="N159" s="216" t="s">
        <v>40</v>
      </c>
      <c r="O159" s="88"/>
      <c r="P159" s="217">
        <f>O159*H159</f>
        <v>0</v>
      </c>
      <c r="Q159" s="217">
        <v>0.00014999999999999999</v>
      </c>
      <c r="R159" s="217">
        <f>Q159*H159</f>
        <v>0.0014999999999999998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223</v>
      </c>
      <c r="AT159" s="219" t="s">
        <v>123</v>
      </c>
      <c r="AU159" s="219" t="s">
        <v>82</v>
      </c>
      <c r="AY159" s="14" t="s">
        <v>120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80</v>
      </c>
      <c r="BK159" s="220">
        <f>ROUND(I159*H159,2)</f>
        <v>0</v>
      </c>
      <c r="BL159" s="14" t="s">
        <v>223</v>
      </c>
      <c r="BM159" s="219" t="s">
        <v>232</v>
      </c>
    </row>
    <row r="160" s="2" customFormat="1" ht="24.15" customHeight="1">
      <c r="A160" s="35"/>
      <c r="B160" s="36"/>
      <c r="C160" s="208" t="s">
        <v>233</v>
      </c>
      <c r="D160" s="208" t="s">
        <v>123</v>
      </c>
      <c r="E160" s="209" t="s">
        <v>234</v>
      </c>
      <c r="F160" s="210" t="s">
        <v>235</v>
      </c>
      <c r="G160" s="211" t="s">
        <v>126</v>
      </c>
      <c r="H160" s="212">
        <v>10</v>
      </c>
      <c r="I160" s="213"/>
      <c r="J160" s="214">
        <f>ROUND(I160*H160,2)</f>
        <v>0</v>
      </c>
      <c r="K160" s="210" t="s">
        <v>127</v>
      </c>
      <c r="L160" s="41"/>
      <c r="M160" s="215" t="s">
        <v>1</v>
      </c>
      <c r="N160" s="216" t="s">
        <v>40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0.002</v>
      </c>
      <c r="T160" s="218">
        <f>S160*H160</f>
        <v>0.02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223</v>
      </c>
      <c r="AT160" s="219" t="s">
        <v>123</v>
      </c>
      <c r="AU160" s="219" t="s">
        <v>82</v>
      </c>
      <c r="AY160" s="14" t="s">
        <v>120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80</v>
      </c>
      <c r="BK160" s="220">
        <f>ROUND(I160*H160,2)</f>
        <v>0</v>
      </c>
      <c r="BL160" s="14" t="s">
        <v>223</v>
      </c>
      <c r="BM160" s="219" t="s">
        <v>236</v>
      </c>
    </row>
    <row r="161" s="12" customFormat="1" ht="25.92" customHeight="1">
      <c r="A161" s="12"/>
      <c r="B161" s="192"/>
      <c r="C161" s="193"/>
      <c r="D161" s="194" t="s">
        <v>74</v>
      </c>
      <c r="E161" s="195" t="s">
        <v>237</v>
      </c>
      <c r="F161" s="195" t="s">
        <v>238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139</v>
      </c>
      <c r="AT161" s="204" t="s">
        <v>74</v>
      </c>
      <c r="AU161" s="204" t="s">
        <v>75</v>
      </c>
      <c r="AY161" s="203" t="s">
        <v>120</v>
      </c>
      <c r="BK161" s="205">
        <f>BK162</f>
        <v>0</v>
      </c>
    </row>
    <row r="162" s="2" customFormat="1" ht="14.4" customHeight="1">
      <c r="A162" s="35"/>
      <c r="B162" s="36"/>
      <c r="C162" s="208" t="s">
        <v>239</v>
      </c>
      <c r="D162" s="208" t="s">
        <v>123</v>
      </c>
      <c r="E162" s="209" t="s">
        <v>240</v>
      </c>
      <c r="F162" s="210" t="s">
        <v>241</v>
      </c>
      <c r="G162" s="211" t="s">
        <v>242</v>
      </c>
      <c r="H162" s="212">
        <v>2</v>
      </c>
      <c r="I162" s="213"/>
      <c r="J162" s="214">
        <f>ROUND(I162*H162,2)</f>
        <v>0</v>
      </c>
      <c r="K162" s="210" t="s">
        <v>1</v>
      </c>
      <c r="L162" s="41"/>
      <c r="M162" s="215" t="s">
        <v>1</v>
      </c>
      <c r="N162" s="216" t="s">
        <v>40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186</v>
      </c>
      <c r="AT162" s="219" t="s">
        <v>123</v>
      </c>
      <c r="AU162" s="219" t="s">
        <v>80</v>
      </c>
      <c r="AY162" s="14" t="s">
        <v>120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80</v>
      </c>
      <c r="BK162" s="220">
        <f>ROUND(I162*H162,2)</f>
        <v>0</v>
      </c>
      <c r="BL162" s="14" t="s">
        <v>186</v>
      </c>
      <c r="BM162" s="219" t="s">
        <v>243</v>
      </c>
    </row>
    <row r="163" s="12" customFormat="1" ht="25.92" customHeight="1">
      <c r="A163" s="12"/>
      <c r="B163" s="192"/>
      <c r="C163" s="193"/>
      <c r="D163" s="194" t="s">
        <v>74</v>
      </c>
      <c r="E163" s="195" t="s">
        <v>244</v>
      </c>
      <c r="F163" s="195" t="s">
        <v>245</v>
      </c>
      <c r="G163" s="193"/>
      <c r="H163" s="193"/>
      <c r="I163" s="196"/>
      <c r="J163" s="197">
        <f>BK163</f>
        <v>0</v>
      </c>
      <c r="K163" s="193"/>
      <c r="L163" s="198"/>
      <c r="M163" s="199"/>
      <c r="N163" s="200"/>
      <c r="O163" s="200"/>
      <c r="P163" s="201">
        <f>SUM(P164:P166)</f>
        <v>0</v>
      </c>
      <c r="Q163" s="200"/>
      <c r="R163" s="201">
        <f>SUM(R164:R166)</f>
        <v>0</v>
      </c>
      <c r="S163" s="200"/>
      <c r="T163" s="20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139</v>
      </c>
      <c r="AT163" s="204" t="s">
        <v>74</v>
      </c>
      <c r="AU163" s="204" t="s">
        <v>75</v>
      </c>
      <c r="AY163" s="203" t="s">
        <v>120</v>
      </c>
      <c r="BK163" s="205">
        <f>SUM(BK164:BK166)</f>
        <v>0</v>
      </c>
    </row>
    <row r="164" s="2" customFormat="1" ht="24.15" customHeight="1">
      <c r="A164" s="35"/>
      <c r="B164" s="36"/>
      <c r="C164" s="208" t="s">
        <v>246</v>
      </c>
      <c r="D164" s="208" t="s">
        <v>123</v>
      </c>
      <c r="E164" s="209" t="s">
        <v>247</v>
      </c>
      <c r="F164" s="210" t="s">
        <v>248</v>
      </c>
      <c r="G164" s="211" t="s">
        <v>173</v>
      </c>
      <c r="H164" s="212">
        <v>1</v>
      </c>
      <c r="I164" s="213"/>
      <c r="J164" s="214">
        <f>ROUND(I164*H164,2)</f>
        <v>0</v>
      </c>
      <c r="K164" s="210" t="s">
        <v>1</v>
      </c>
      <c r="L164" s="41"/>
      <c r="M164" s="215" t="s">
        <v>1</v>
      </c>
      <c r="N164" s="216" t="s">
        <v>40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186</v>
      </c>
      <c r="AT164" s="219" t="s">
        <v>123</v>
      </c>
      <c r="AU164" s="219" t="s">
        <v>80</v>
      </c>
      <c r="AY164" s="14" t="s">
        <v>120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80</v>
      </c>
      <c r="BK164" s="220">
        <f>ROUND(I164*H164,2)</f>
        <v>0</v>
      </c>
      <c r="BL164" s="14" t="s">
        <v>186</v>
      </c>
      <c r="BM164" s="219" t="s">
        <v>249</v>
      </c>
    </row>
    <row r="165" s="2" customFormat="1" ht="14.4" customHeight="1">
      <c r="A165" s="35"/>
      <c r="B165" s="36"/>
      <c r="C165" s="208" t="s">
        <v>250</v>
      </c>
      <c r="D165" s="208" t="s">
        <v>123</v>
      </c>
      <c r="E165" s="209" t="s">
        <v>251</v>
      </c>
      <c r="F165" s="210" t="s">
        <v>252</v>
      </c>
      <c r="G165" s="211" t="s">
        <v>173</v>
      </c>
      <c r="H165" s="212">
        <v>1</v>
      </c>
      <c r="I165" s="213"/>
      <c r="J165" s="214">
        <f>ROUND(I165*H165,2)</f>
        <v>0</v>
      </c>
      <c r="K165" s="210" t="s">
        <v>1</v>
      </c>
      <c r="L165" s="41"/>
      <c r="M165" s="215" t="s">
        <v>1</v>
      </c>
      <c r="N165" s="216" t="s">
        <v>40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186</v>
      </c>
      <c r="AT165" s="219" t="s">
        <v>123</v>
      </c>
      <c r="AU165" s="219" t="s">
        <v>80</v>
      </c>
      <c r="AY165" s="14" t="s">
        <v>120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80</v>
      </c>
      <c r="BK165" s="220">
        <f>ROUND(I165*H165,2)</f>
        <v>0</v>
      </c>
      <c r="BL165" s="14" t="s">
        <v>186</v>
      </c>
      <c r="BM165" s="219" t="s">
        <v>253</v>
      </c>
    </row>
    <row r="166" s="2" customFormat="1" ht="14.4" customHeight="1">
      <c r="A166" s="35"/>
      <c r="B166" s="36"/>
      <c r="C166" s="208" t="s">
        <v>254</v>
      </c>
      <c r="D166" s="208" t="s">
        <v>123</v>
      </c>
      <c r="E166" s="209" t="s">
        <v>255</v>
      </c>
      <c r="F166" s="210" t="s">
        <v>256</v>
      </c>
      <c r="G166" s="211" t="s">
        <v>257</v>
      </c>
      <c r="H166" s="212">
        <v>1</v>
      </c>
      <c r="I166" s="213"/>
      <c r="J166" s="214">
        <f>ROUND(I166*H166,2)</f>
        <v>0</v>
      </c>
      <c r="K166" s="210" t="s">
        <v>1</v>
      </c>
      <c r="L166" s="41"/>
      <c r="M166" s="215" t="s">
        <v>1</v>
      </c>
      <c r="N166" s="216" t="s">
        <v>40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186</v>
      </c>
      <c r="AT166" s="219" t="s">
        <v>123</v>
      </c>
      <c r="AU166" s="219" t="s">
        <v>80</v>
      </c>
      <c r="AY166" s="14" t="s">
        <v>120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80</v>
      </c>
      <c r="BK166" s="220">
        <f>ROUND(I166*H166,2)</f>
        <v>0</v>
      </c>
      <c r="BL166" s="14" t="s">
        <v>186</v>
      </c>
      <c r="BM166" s="219" t="s">
        <v>258</v>
      </c>
    </row>
    <row r="167" s="12" customFormat="1" ht="25.92" customHeight="1">
      <c r="A167" s="12"/>
      <c r="B167" s="192"/>
      <c r="C167" s="193"/>
      <c r="D167" s="194" t="s">
        <v>74</v>
      </c>
      <c r="E167" s="195" t="s">
        <v>245</v>
      </c>
      <c r="F167" s="195" t="s">
        <v>245</v>
      </c>
      <c r="G167" s="193"/>
      <c r="H167" s="193"/>
      <c r="I167" s="196"/>
      <c r="J167" s="197">
        <f>BK167</f>
        <v>0</v>
      </c>
      <c r="K167" s="193"/>
      <c r="L167" s="198"/>
      <c r="M167" s="199"/>
      <c r="N167" s="200"/>
      <c r="O167" s="200"/>
      <c r="P167" s="201">
        <f>P168</f>
        <v>0</v>
      </c>
      <c r="Q167" s="200"/>
      <c r="R167" s="201">
        <f>R168</f>
        <v>0</v>
      </c>
      <c r="S167" s="200"/>
      <c r="T167" s="20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3" t="s">
        <v>139</v>
      </c>
      <c r="AT167" s="204" t="s">
        <v>74</v>
      </c>
      <c r="AU167" s="204" t="s">
        <v>75</v>
      </c>
      <c r="AY167" s="203" t="s">
        <v>120</v>
      </c>
      <c r="BK167" s="205">
        <f>BK168</f>
        <v>0</v>
      </c>
    </row>
    <row r="168" s="12" customFormat="1" ht="22.8" customHeight="1">
      <c r="A168" s="12"/>
      <c r="B168" s="192"/>
      <c r="C168" s="193"/>
      <c r="D168" s="194" t="s">
        <v>74</v>
      </c>
      <c r="E168" s="206" t="s">
        <v>259</v>
      </c>
      <c r="F168" s="206" t="s">
        <v>260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P169</f>
        <v>0</v>
      </c>
      <c r="Q168" s="200"/>
      <c r="R168" s="201">
        <f>R169</f>
        <v>0</v>
      </c>
      <c r="S168" s="200"/>
      <c r="T168" s="20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139</v>
      </c>
      <c r="AT168" s="204" t="s">
        <v>74</v>
      </c>
      <c r="AU168" s="204" t="s">
        <v>80</v>
      </c>
      <c r="AY168" s="203" t="s">
        <v>120</v>
      </c>
      <c r="BK168" s="205">
        <f>BK169</f>
        <v>0</v>
      </c>
    </row>
    <row r="169" s="2" customFormat="1" ht="14.4" customHeight="1">
      <c r="A169" s="35"/>
      <c r="B169" s="36"/>
      <c r="C169" s="208" t="s">
        <v>261</v>
      </c>
      <c r="D169" s="208" t="s">
        <v>123</v>
      </c>
      <c r="E169" s="209" t="s">
        <v>262</v>
      </c>
      <c r="F169" s="210" t="s">
        <v>263</v>
      </c>
      <c r="G169" s="211" t="s">
        <v>264</v>
      </c>
      <c r="H169" s="212">
        <v>1</v>
      </c>
      <c r="I169" s="213"/>
      <c r="J169" s="214">
        <f>ROUND(I169*H169,2)</f>
        <v>0</v>
      </c>
      <c r="K169" s="210" t="s">
        <v>1</v>
      </c>
      <c r="L169" s="41"/>
      <c r="M169" s="215" t="s">
        <v>1</v>
      </c>
      <c r="N169" s="216" t="s">
        <v>40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186</v>
      </c>
      <c r="AT169" s="219" t="s">
        <v>123</v>
      </c>
      <c r="AU169" s="219" t="s">
        <v>82</v>
      </c>
      <c r="AY169" s="14" t="s">
        <v>120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80</v>
      </c>
      <c r="BK169" s="220">
        <f>ROUND(I169*H169,2)</f>
        <v>0</v>
      </c>
      <c r="BL169" s="14" t="s">
        <v>186</v>
      </c>
      <c r="BM169" s="219" t="s">
        <v>265</v>
      </c>
    </row>
    <row r="170" s="12" customFormat="1" ht="25.92" customHeight="1">
      <c r="A170" s="12"/>
      <c r="B170" s="192"/>
      <c r="C170" s="193"/>
      <c r="D170" s="194" t="s">
        <v>74</v>
      </c>
      <c r="E170" s="195" t="s">
        <v>266</v>
      </c>
      <c r="F170" s="195" t="s">
        <v>267</v>
      </c>
      <c r="G170" s="193"/>
      <c r="H170" s="193"/>
      <c r="I170" s="196"/>
      <c r="J170" s="197">
        <f>BK170</f>
        <v>0</v>
      </c>
      <c r="K170" s="193"/>
      <c r="L170" s="198"/>
      <c r="M170" s="199"/>
      <c r="N170" s="200"/>
      <c r="O170" s="200"/>
      <c r="P170" s="201">
        <f>P171</f>
        <v>0</v>
      </c>
      <c r="Q170" s="200"/>
      <c r="R170" s="201">
        <f>R171</f>
        <v>0</v>
      </c>
      <c r="S170" s="200"/>
      <c r="T170" s="20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139</v>
      </c>
      <c r="AT170" s="204" t="s">
        <v>74</v>
      </c>
      <c r="AU170" s="204" t="s">
        <v>75</v>
      </c>
      <c r="AY170" s="203" t="s">
        <v>120</v>
      </c>
      <c r="BK170" s="205">
        <f>BK171</f>
        <v>0</v>
      </c>
    </row>
    <row r="171" s="2" customFormat="1" ht="14.4" customHeight="1">
      <c r="A171" s="35"/>
      <c r="B171" s="36"/>
      <c r="C171" s="208" t="s">
        <v>268</v>
      </c>
      <c r="D171" s="208" t="s">
        <v>123</v>
      </c>
      <c r="E171" s="209" t="s">
        <v>269</v>
      </c>
      <c r="F171" s="210" t="s">
        <v>267</v>
      </c>
      <c r="G171" s="211" t="s">
        <v>242</v>
      </c>
      <c r="H171" s="212">
        <v>10</v>
      </c>
      <c r="I171" s="213"/>
      <c r="J171" s="214">
        <f>ROUND(I171*H171,2)</f>
        <v>0</v>
      </c>
      <c r="K171" s="210" t="s">
        <v>1</v>
      </c>
      <c r="L171" s="41"/>
      <c r="M171" s="215" t="s">
        <v>1</v>
      </c>
      <c r="N171" s="216" t="s">
        <v>40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186</v>
      </c>
      <c r="AT171" s="219" t="s">
        <v>123</v>
      </c>
      <c r="AU171" s="219" t="s">
        <v>80</v>
      </c>
      <c r="AY171" s="14" t="s">
        <v>120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80</v>
      </c>
      <c r="BK171" s="220">
        <f>ROUND(I171*H171,2)</f>
        <v>0</v>
      </c>
      <c r="BL171" s="14" t="s">
        <v>186</v>
      </c>
      <c r="BM171" s="219" t="s">
        <v>270</v>
      </c>
    </row>
    <row r="172" s="12" customFormat="1" ht="25.92" customHeight="1">
      <c r="A172" s="12"/>
      <c r="B172" s="192"/>
      <c r="C172" s="193"/>
      <c r="D172" s="194" t="s">
        <v>74</v>
      </c>
      <c r="E172" s="195" t="s">
        <v>271</v>
      </c>
      <c r="F172" s="195" t="s">
        <v>272</v>
      </c>
      <c r="G172" s="193"/>
      <c r="H172" s="193"/>
      <c r="I172" s="196"/>
      <c r="J172" s="197">
        <f>BK172</f>
        <v>0</v>
      </c>
      <c r="K172" s="193"/>
      <c r="L172" s="198"/>
      <c r="M172" s="199"/>
      <c r="N172" s="200"/>
      <c r="O172" s="200"/>
      <c r="P172" s="201">
        <f>P173+P175+P177+P179+P182</f>
        <v>0</v>
      </c>
      <c r="Q172" s="200"/>
      <c r="R172" s="201">
        <f>R173+R175+R177+R179+R182</f>
        <v>0</v>
      </c>
      <c r="S172" s="200"/>
      <c r="T172" s="202">
        <f>T173+T175+T177+T179+T182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143</v>
      </c>
      <c r="AT172" s="204" t="s">
        <v>74</v>
      </c>
      <c r="AU172" s="204" t="s">
        <v>75</v>
      </c>
      <c r="AY172" s="203" t="s">
        <v>120</v>
      </c>
      <c r="BK172" s="205">
        <f>BK173+BK175+BK177+BK179+BK182</f>
        <v>0</v>
      </c>
    </row>
    <row r="173" s="12" customFormat="1" ht="22.8" customHeight="1">
      <c r="A173" s="12"/>
      <c r="B173" s="192"/>
      <c r="C173" s="193"/>
      <c r="D173" s="194" t="s">
        <v>74</v>
      </c>
      <c r="E173" s="206" t="s">
        <v>273</v>
      </c>
      <c r="F173" s="206" t="s">
        <v>274</v>
      </c>
      <c r="G173" s="193"/>
      <c r="H173" s="193"/>
      <c r="I173" s="196"/>
      <c r="J173" s="207">
        <f>BK173</f>
        <v>0</v>
      </c>
      <c r="K173" s="193"/>
      <c r="L173" s="198"/>
      <c r="M173" s="199"/>
      <c r="N173" s="200"/>
      <c r="O173" s="200"/>
      <c r="P173" s="201">
        <f>P174</f>
        <v>0</v>
      </c>
      <c r="Q173" s="200"/>
      <c r="R173" s="201">
        <f>R174</f>
        <v>0</v>
      </c>
      <c r="S173" s="200"/>
      <c r="T173" s="20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143</v>
      </c>
      <c r="AT173" s="204" t="s">
        <v>74</v>
      </c>
      <c r="AU173" s="204" t="s">
        <v>80</v>
      </c>
      <c r="AY173" s="203" t="s">
        <v>120</v>
      </c>
      <c r="BK173" s="205">
        <f>BK174</f>
        <v>0</v>
      </c>
    </row>
    <row r="174" s="2" customFormat="1" ht="37.8" customHeight="1">
      <c r="A174" s="35"/>
      <c r="B174" s="36"/>
      <c r="C174" s="208" t="s">
        <v>133</v>
      </c>
      <c r="D174" s="208" t="s">
        <v>123</v>
      </c>
      <c r="E174" s="209" t="s">
        <v>275</v>
      </c>
      <c r="F174" s="210" t="s">
        <v>276</v>
      </c>
      <c r="G174" s="211" t="s">
        <v>173</v>
      </c>
      <c r="H174" s="212">
        <v>1</v>
      </c>
      <c r="I174" s="213"/>
      <c r="J174" s="214">
        <f>ROUND(I174*H174,2)</f>
        <v>0</v>
      </c>
      <c r="K174" s="210" t="s">
        <v>277</v>
      </c>
      <c r="L174" s="41"/>
      <c r="M174" s="215" t="s">
        <v>1</v>
      </c>
      <c r="N174" s="216" t="s">
        <v>40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278</v>
      </c>
      <c r="AT174" s="219" t="s">
        <v>123</v>
      </c>
      <c r="AU174" s="219" t="s">
        <v>82</v>
      </c>
      <c r="AY174" s="14" t="s">
        <v>120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80</v>
      </c>
      <c r="BK174" s="220">
        <f>ROUND(I174*H174,2)</f>
        <v>0</v>
      </c>
      <c r="BL174" s="14" t="s">
        <v>278</v>
      </c>
      <c r="BM174" s="219" t="s">
        <v>279</v>
      </c>
    </row>
    <row r="175" s="12" customFormat="1" ht="22.8" customHeight="1">
      <c r="A175" s="12"/>
      <c r="B175" s="192"/>
      <c r="C175" s="193"/>
      <c r="D175" s="194" t="s">
        <v>74</v>
      </c>
      <c r="E175" s="206" t="s">
        <v>280</v>
      </c>
      <c r="F175" s="206" t="s">
        <v>281</v>
      </c>
      <c r="G175" s="193"/>
      <c r="H175" s="193"/>
      <c r="I175" s="196"/>
      <c r="J175" s="207">
        <f>BK175</f>
        <v>0</v>
      </c>
      <c r="K175" s="193"/>
      <c r="L175" s="198"/>
      <c r="M175" s="199"/>
      <c r="N175" s="200"/>
      <c r="O175" s="200"/>
      <c r="P175" s="201">
        <f>P176</f>
        <v>0</v>
      </c>
      <c r="Q175" s="200"/>
      <c r="R175" s="201">
        <f>R176</f>
        <v>0</v>
      </c>
      <c r="S175" s="200"/>
      <c r="T175" s="20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143</v>
      </c>
      <c r="AT175" s="204" t="s">
        <v>74</v>
      </c>
      <c r="AU175" s="204" t="s">
        <v>80</v>
      </c>
      <c r="AY175" s="203" t="s">
        <v>120</v>
      </c>
      <c r="BK175" s="205">
        <f>BK176</f>
        <v>0</v>
      </c>
    </row>
    <row r="176" s="2" customFormat="1" ht="24.15" customHeight="1">
      <c r="A176" s="35"/>
      <c r="B176" s="36"/>
      <c r="C176" s="208" t="s">
        <v>282</v>
      </c>
      <c r="D176" s="208" t="s">
        <v>123</v>
      </c>
      <c r="E176" s="209" t="s">
        <v>283</v>
      </c>
      <c r="F176" s="210" t="s">
        <v>284</v>
      </c>
      <c r="G176" s="211" t="s">
        <v>264</v>
      </c>
      <c r="H176" s="212">
        <v>1</v>
      </c>
      <c r="I176" s="213"/>
      <c r="J176" s="214">
        <f>ROUND(I176*H176,2)</f>
        <v>0</v>
      </c>
      <c r="K176" s="210" t="s">
        <v>285</v>
      </c>
      <c r="L176" s="41"/>
      <c r="M176" s="215" t="s">
        <v>1</v>
      </c>
      <c r="N176" s="216" t="s">
        <v>40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278</v>
      </c>
      <c r="AT176" s="219" t="s">
        <v>123</v>
      </c>
      <c r="AU176" s="219" t="s">
        <v>82</v>
      </c>
      <c r="AY176" s="14" t="s">
        <v>120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80</v>
      </c>
      <c r="BK176" s="220">
        <f>ROUND(I176*H176,2)</f>
        <v>0</v>
      </c>
      <c r="BL176" s="14" t="s">
        <v>278</v>
      </c>
      <c r="BM176" s="219" t="s">
        <v>286</v>
      </c>
    </row>
    <row r="177" s="12" customFormat="1" ht="22.8" customHeight="1">
      <c r="A177" s="12"/>
      <c r="B177" s="192"/>
      <c r="C177" s="193"/>
      <c r="D177" s="194" t="s">
        <v>74</v>
      </c>
      <c r="E177" s="206" t="s">
        <v>287</v>
      </c>
      <c r="F177" s="206" t="s">
        <v>288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P178</f>
        <v>0</v>
      </c>
      <c r="Q177" s="200"/>
      <c r="R177" s="201">
        <f>R178</f>
        <v>0</v>
      </c>
      <c r="S177" s="200"/>
      <c r="T177" s="202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143</v>
      </c>
      <c r="AT177" s="204" t="s">
        <v>74</v>
      </c>
      <c r="AU177" s="204" t="s">
        <v>80</v>
      </c>
      <c r="AY177" s="203" t="s">
        <v>120</v>
      </c>
      <c r="BK177" s="205">
        <f>BK178</f>
        <v>0</v>
      </c>
    </row>
    <row r="178" s="2" customFormat="1" ht="14.4" customHeight="1">
      <c r="A178" s="35"/>
      <c r="B178" s="36"/>
      <c r="C178" s="208" t="s">
        <v>289</v>
      </c>
      <c r="D178" s="208" t="s">
        <v>123</v>
      </c>
      <c r="E178" s="209" t="s">
        <v>290</v>
      </c>
      <c r="F178" s="210" t="s">
        <v>291</v>
      </c>
      <c r="G178" s="211" t="s">
        <v>242</v>
      </c>
      <c r="H178" s="212">
        <v>0</v>
      </c>
      <c r="I178" s="213"/>
      <c r="J178" s="214">
        <f>ROUND(I178*H178,2)</f>
        <v>0</v>
      </c>
      <c r="K178" s="210" t="s">
        <v>277</v>
      </c>
      <c r="L178" s="41"/>
      <c r="M178" s="215" t="s">
        <v>1</v>
      </c>
      <c r="N178" s="216" t="s">
        <v>40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278</v>
      </c>
      <c r="AT178" s="219" t="s">
        <v>123</v>
      </c>
      <c r="AU178" s="219" t="s">
        <v>82</v>
      </c>
      <c r="AY178" s="14" t="s">
        <v>120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80</v>
      </c>
      <c r="BK178" s="220">
        <f>ROUND(I178*H178,2)</f>
        <v>0</v>
      </c>
      <c r="BL178" s="14" t="s">
        <v>278</v>
      </c>
      <c r="BM178" s="219" t="s">
        <v>292</v>
      </c>
    </row>
    <row r="179" s="12" customFormat="1" ht="22.8" customHeight="1">
      <c r="A179" s="12"/>
      <c r="B179" s="192"/>
      <c r="C179" s="193"/>
      <c r="D179" s="194" t="s">
        <v>74</v>
      </c>
      <c r="E179" s="206" t="s">
        <v>293</v>
      </c>
      <c r="F179" s="206" t="s">
        <v>294</v>
      </c>
      <c r="G179" s="193"/>
      <c r="H179" s="193"/>
      <c r="I179" s="196"/>
      <c r="J179" s="207">
        <f>BK179</f>
        <v>0</v>
      </c>
      <c r="K179" s="193"/>
      <c r="L179" s="198"/>
      <c r="M179" s="199"/>
      <c r="N179" s="200"/>
      <c r="O179" s="200"/>
      <c r="P179" s="201">
        <f>SUM(P180:P181)</f>
        <v>0</v>
      </c>
      <c r="Q179" s="200"/>
      <c r="R179" s="201">
        <f>SUM(R180:R181)</f>
        <v>0</v>
      </c>
      <c r="S179" s="200"/>
      <c r="T179" s="202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3" t="s">
        <v>143</v>
      </c>
      <c r="AT179" s="204" t="s">
        <v>74</v>
      </c>
      <c r="AU179" s="204" t="s">
        <v>80</v>
      </c>
      <c r="AY179" s="203" t="s">
        <v>120</v>
      </c>
      <c r="BK179" s="205">
        <f>SUM(BK180:BK181)</f>
        <v>0</v>
      </c>
    </row>
    <row r="180" s="2" customFormat="1" ht="14.4" customHeight="1">
      <c r="A180" s="35"/>
      <c r="B180" s="36"/>
      <c r="C180" s="208" t="s">
        <v>295</v>
      </c>
      <c r="D180" s="208" t="s">
        <v>123</v>
      </c>
      <c r="E180" s="209" t="s">
        <v>296</v>
      </c>
      <c r="F180" s="210" t="s">
        <v>297</v>
      </c>
      <c r="G180" s="211" t="s">
        <v>173</v>
      </c>
      <c r="H180" s="212">
        <v>1</v>
      </c>
      <c r="I180" s="213"/>
      <c r="J180" s="214">
        <f>ROUND(I180*H180,2)</f>
        <v>0</v>
      </c>
      <c r="K180" s="210" t="s">
        <v>277</v>
      </c>
      <c r="L180" s="41"/>
      <c r="M180" s="215" t="s">
        <v>1</v>
      </c>
      <c r="N180" s="216" t="s">
        <v>40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278</v>
      </c>
      <c r="AT180" s="219" t="s">
        <v>123</v>
      </c>
      <c r="AU180" s="219" t="s">
        <v>82</v>
      </c>
      <c r="AY180" s="14" t="s">
        <v>120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80</v>
      </c>
      <c r="BK180" s="220">
        <f>ROUND(I180*H180,2)</f>
        <v>0</v>
      </c>
      <c r="BL180" s="14" t="s">
        <v>278</v>
      </c>
      <c r="BM180" s="219" t="s">
        <v>298</v>
      </c>
    </row>
    <row r="181" s="2" customFormat="1" ht="14.4" customHeight="1">
      <c r="A181" s="35"/>
      <c r="B181" s="36"/>
      <c r="C181" s="208" t="s">
        <v>299</v>
      </c>
      <c r="D181" s="208" t="s">
        <v>123</v>
      </c>
      <c r="E181" s="209" t="s">
        <v>300</v>
      </c>
      <c r="F181" s="210" t="s">
        <v>301</v>
      </c>
      <c r="G181" s="211" t="s">
        <v>302</v>
      </c>
      <c r="H181" s="212">
        <v>1</v>
      </c>
      <c r="I181" s="213"/>
      <c r="J181" s="214">
        <f>ROUND(I181*H181,2)</f>
        <v>0</v>
      </c>
      <c r="K181" s="210" t="s">
        <v>127</v>
      </c>
      <c r="L181" s="41"/>
      <c r="M181" s="215" t="s">
        <v>1</v>
      </c>
      <c r="N181" s="216" t="s">
        <v>40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278</v>
      </c>
      <c r="AT181" s="219" t="s">
        <v>123</v>
      </c>
      <c r="AU181" s="219" t="s">
        <v>82</v>
      </c>
      <c r="AY181" s="14" t="s">
        <v>120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80</v>
      </c>
      <c r="BK181" s="220">
        <f>ROUND(I181*H181,2)</f>
        <v>0</v>
      </c>
      <c r="BL181" s="14" t="s">
        <v>278</v>
      </c>
      <c r="BM181" s="219" t="s">
        <v>303</v>
      </c>
    </row>
    <row r="182" s="12" customFormat="1" ht="22.8" customHeight="1">
      <c r="A182" s="12"/>
      <c r="B182" s="192"/>
      <c r="C182" s="193"/>
      <c r="D182" s="194" t="s">
        <v>74</v>
      </c>
      <c r="E182" s="206" t="s">
        <v>304</v>
      </c>
      <c r="F182" s="206" t="s">
        <v>305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P183</f>
        <v>0</v>
      </c>
      <c r="Q182" s="200"/>
      <c r="R182" s="201">
        <f>R183</f>
        <v>0</v>
      </c>
      <c r="S182" s="200"/>
      <c r="T182" s="20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3" t="s">
        <v>143</v>
      </c>
      <c r="AT182" s="204" t="s">
        <v>74</v>
      </c>
      <c r="AU182" s="204" t="s">
        <v>80</v>
      </c>
      <c r="AY182" s="203" t="s">
        <v>120</v>
      </c>
      <c r="BK182" s="205">
        <f>BK183</f>
        <v>0</v>
      </c>
    </row>
    <row r="183" s="2" customFormat="1" ht="24.15" customHeight="1">
      <c r="A183" s="35"/>
      <c r="B183" s="36"/>
      <c r="C183" s="208" t="s">
        <v>306</v>
      </c>
      <c r="D183" s="208" t="s">
        <v>123</v>
      </c>
      <c r="E183" s="209" t="s">
        <v>307</v>
      </c>
      <c r="F183" s="210" t="s">
        <v>308</v>
      </c>
      <c r="G183" s="211" t="s">
        <v>242</v>
      </c>
      <c r="H183" s="212">
        <v>2</v>
      </c>
      <c r="I183" s="213"/>
      <c r="J183" s="214">
        <f>ROUND(I183*H183,2)</f>
        <v>0</v>
      </c>
      <c r="K183" s="210" t="s">
        <v>277</v>
      </c>
      <c r="L183" s="41"/>
      <c r="M183" s="236" t="s">
        <v>1</v>
      </c>
      <c r="N183" s="237" t="s">
        <v>40</v>
      </c>
      <c r="O183" s="238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278</v>
      </c>
      <c r="AT183" s="219" t="s">
        <v>123</v>
      </c>
      <c r="AU183" s="219" t="s">
        <v>82</v>
      </c>
      <c r="AY183" s="14" t="s">
        <v>120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80</v>
      </c>
      <c r="BK183" s="220">
        <f>ROUND(I183*H183,2)</f>
        <v>0</v>
      </c>
      <c r="BL183" s="14" t="s">
        <v>278</v>
      </c>
      <c r="BM183" s="219" t="s">
        <v>309</v>
      </c>
    </row>
    <row r="184" s="2" customFormat="1" ht="6.96" customHeight="1">
      <c r="A184" s="35"/>
      <c r="B184" s="63"/>
      <c r="C184" s="64"/>
      <c r="D184" s="64"/>
      <c r="E184" s="64"/>
      <c r="F184" s="64"/>
      <c r="G184" s="64"/>
      <c r="H184" s="64"/>
      <c r="I184" s="64"/>
      <c r="J184" s="64"/>
      <c r="K184" s="64"/>
      <c r="L184" s="41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sheet="1" autoFilter="0" formatColumns="0" formatRows="0" objects="1" scenarios="1" spinCount="100000" saltValue="fiNxLIQyXS46BYRHY9Qi8yBsigJqpXbIzO5tN9ASLPrjxuKTwz2wN576TplWWzQqzaXSITlGyUiSv4vpbH8vDA==" hashValue="ZktBhZ4+KtnrulQmX+NhE9easqo8BCpV0ZwGi/rLqSUk/8bu16yiKH6+gXH8AX5AeHhiabPNOsnCA7tCVjSV7w==" algorithmName="SHA-512" password="CC35"/>
  <autoFilter ref="C127:K183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DESKTOP-LK6PCQB\Milan</dc:creator>
  <cp:lastModifiedBy>DESKTOP-LK6PCQB\Milan</cp:lastModifiedBy>
  <dcterms:created xsi:type="dcterms:W3CDTF">2021-07-11T16:42:20Z</dcterms:created>
  <dcterms:modified xsi:type="dcterms:W3CDTF">2021-07-11T16:42:22Z</dcterms:modified>
</cp:coreProperties>
</file>